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C:\Users\User\Desktop\LICITACAO 2023\DISPENSAS\DISPENSA REFORMA POSTO SAUDE CAMPINA\"/>
    </mc:Choice>
  </mc:AlternateContent>
  <xr:revisionPtr revIDLastSave="0" documentId="8_{969B506F-CFEC-42AA-8994-2C1C0548D0F0}" xr6:coauthVersionLast="46" xr6:coauthVersionMax="46" xr10:uidLastSave="{00000000-0000-0000-0000-000000000000}"/>
  <bookViews>
    <workbookView xWindow="-120" yWindow="-120" windowWidth="20730" windowHeight="11040" xr2:uid="{00000000-000D-0000-FFFF-FFFF00000000}"/>
  </bookViews>
  <sheets>
    <sheet name="Orçamento Sintético" sheetId="1" r:id="rId1"/>
    <sheet name="Plan2" sheetId="3" r:id="rId2"/>
    <sheet name="CRONOGRAMA " sheetId="2" r:id="rId3"/>
  </sheets>
  <externalReferences>
    <externalReference r:id="rId4"/>
    <externalReference r:id="rId5"/>
  </externalReferences>
  <definedNames>
    <definedName name="ImgEscudo" localSheetId="2">INDEX([1]IMAGENS!$B$1:$B$14,MATCH([1]DADOS!$D$8,[1]IMAGENS!$A$1:$A$14,0))</definedName>
    <definedName name="ImgEscudo" localSheetId="0">INDEX([1]IMAGENS!$B$1:$B$14,MATCH([1]DADOS!$D$8,[1]IMAGENS!$A$1:$A$14,0))</definedName>
    <definedName name="ImgEscudo" localSheetId="1">INDEX([1]IMAGENS!$B$1:$B$14,MATCH([1]DADOS!$D$8,[1]IMAGENS!$A$1:$A$14,0))</definedName>
    <definedName name="_xlnm.Print_Titles" localSheetId="0">'[2]repeated header'!$4:$4</definedName>
  </definedNames>
  <calcPr calcId="191029"/>
</workbook>
</file>

<file path=xl/calcChain.xml><?xml version="1.0" encoding="utf-8"?>
<calcChain xmlns="http://schemas.openxmlformats.org/spreadsheetml/2006/main">
  <c r="E16" i="2" l="1"/>
  <c r="J16" i="2" s="1"/>
  <c r="E15" i="2"/>
  <c r="F15" i="2" s="1"/>
  <c r="E14" i="2"/>
  <c r="H14" i="2" s="1"/>
  <c r="E13" i="2"/>
  <c r="F13" i="2" s="1"/>
  <c r="E12" i="2"/>
  <c r="J12" i="2" s="1"/>
  <c r="E11" i="2"/>
  <c r="F11" i="2" s="1"/>
  <c r="D16" i="2"/>
  <c r="D15" i="2"/>
  <c r="D14" i="2"/>
  <c r="D13" i="2"/>
  <c r="D12" i="2"/>
  <c r="D11" i="2"/>
  <c r="B16" i="2"/>
  <c r="B15" i="2"/>
  <c r="B14" i="2"/>
  <c r="B13" i="2"/>
  <c r="B12" i="2"/>
  <c r="B11" i="2"/>
  <c r="J20" i="2" l="1"/>
  <c r="F16" i="2"/>
  <c r="H16" i="2"/>
  <c r="H12" i="2"/>
  <c r="F20" i="2"/>
  <c r="F21" i="2" s="1"/>
  <c r="E19" i="2"/>
  <c r="D19" i="2"/>
  <c r="H20" i="2" l="1"/>
</calcChain>
</file>

<file path=xl/sharedStrings.xml><?xml version="1.0" encoding="utf-8"?>
<sst xmlns="http://schemas.openxmlformats.org/spreadsheetml/2006/main" count="316" uniqueCount="203">
  <si>
    <t>Não Desonerado: embutido nos preços unitário dos insumos de mão de obra, de acordo com as bases.</t>
  </si>
  <si>
    <t>Item</t>
  </si>
  <si>
    <t>Código</t>
  </si>
  <si>
    <t>Banco</t>
  </si>
  <si>
    <t>Descrição</t>
  </si>
  <si>
    <t>Und</t>
  </si>
  <si>
    <t>Quant.</t>
  </si>
  <si>
    <t>Valor Unit</t>
  </si>
  <si>
    <t>Total</t>
  </si>
  <si>
    <t>Peso (%)</t>
  </si>
  <si>
    <t xml:space="preserve"> 1 </t>
  </si>
  <si>
    <t>SERVIÇO INICIAIS</t>
  </si>
  <si>
    <t xml:space="preserve"> 1.1 </t>
  </si>
  <si>
    <t xml:space="preserve"> 0101000101 </t>
  </si>
  <si>
    <t>AGESUL</t>
  </si>
  <si>
    <t>PLACA DE OBRA EM CHAPA GALVANIZADA N. 22, ADESIVADA</t>
  </si>
  <si>
    <t>m²</t>
  </si>
  <si>
    <t xml:space="preserve"> 1.2 </t>
  </si>
  <si>
    <t xml:space="preserve"> 93584 </t>
  </si>
  <si>
    <t>SINAPI</t>
  </si>
  <si>
    <t>EXECUÇÃO DE DEPÓSITO EM CANTEIRO DE OBRA EM CHAPA DE MADEIRA COMPENSADA, NÃO INCLUSO MOBILIÁRIO. AF_04/2016</t>
  </si>
  <si>
    <t xml:space="preserve"> 2 </t>
  </si>
  <si>
    <t>PINTURA</t>
  </si>
  <si>
    <t xml:space="preserve"> 2.1 </t>
  </si>
  <si>
    <t xml:space="preserve"> 88497 </t>
  </si>
  <si>
    <t>APLICAÇÃO E LIXAMENTO DE MASSA LÁTEX EM PAREDES, DUAS DEMÃOS. AF_06/2014</t>
  </si>
  <si>
    <t xml:space="preserve"> 2.2 </t>
  </si>
  <si>
    <t xml:space="preserve"> 88489 </t>
  </si>
  <si>
    <t>APLICAÇÃO MANUAL DE PINTURA COM TINTA LÁTEX ACRÍLICA EM PAREDES, DUAS DEMÃOS. AF_06/2014</t>
  </si>
  <si>
    <t xml:space="preserve"> 2.3 </t>
  </si>
  <si>
    <t xml:space="preserve"> 95305 </t>
  </si>
  <si>
    <t>TEXTURA ACRÍLICA, APLICAÇÃO MANUAL EM PAREDE, UMA DEMÃO. AF_09/2016</t>
  </si>
  <si>
    <t xml:space="preserve"> 2.4 </t>
  </si>
  <si>
    <t xml:space="preserve"> 88496 </t>
  </si>
  <si>
    <t>APLICAÇÃO E LIXAMENTO DE MASSA LÁTEX EM TETO, DUAS DEMÃOS. AF_06/2014</t>
  </si>
  <si>
    <t xml:space="preserve"> 2.5 </t>
  </si>
  <si>
    <t xml:space="preserve"> 88488 </t>
  </si>
  <si>
    <t>APLICAÇÃO MANUAL DE PINTURA COM TINTA LÁTEX ACRÍLICA EM TETO, DUAS DEMÃOS. AF_06/2014</t>
  </si>
  <si>
    <t xml:space="preserve"> 2.6 </t>
  </si>
  <si>
    <t xml:space="preserve"> 100758 </t>
  </si>
  <si>
    <t>PINTURA COM TINTA ALQUÍDICA DE ACABAMENTO (ESMALTE SINTÉTICO ACETINADO) APLICADA A ROLO OU PINCEL SOBRE SUPERFÍCIES METÁLICAS (EXCETO PERFIL) EXECUTADO EM OBRA (02 DEMÃOS). AF_01/2020</t>
  </si>
  <si>
    <t xml:space="preserve"> 3 </t>
  </si>
  <si>
    <t>PAREDES</t>
  </si>
  <si>
    <t xml:space="preserve"> 3.1 </t>
  </si>
  <si>
    <t xml:space="preserve"> 87794 </t>
  </si>
  <si>
    <t>EMBOÇO OU MASSA ÚNICA EM ARGAMASSA TRAÇO 1:2:8, PREPARO MANUAL, APLICADA MANUALMENTE EM PANOS CEGOS DE FACHADA (SEM PRESENÇA DE VÃOS), ESPESSURA DE 25 MM. AF_06/2014</t>
  </si>
  <si>
    <t xml:space="preserve"> 3.2 </t>
  </si>
  <si>
    <t>EXECUÇÃO DE PASSEIO (CALÇADA) OU PISO DE CONCRETO COM CONCRETO MOLDADO IN LOCO, USINADO, ACABAMENTO CONVENCIONAL, NÃO ARMADO. AF_07/2016</t>
  </si>
  <si>
    <t>m³</t>
  </si>
  <si>
    <t xml:space="preserve"> 4 </t>
  </si>
  <si>
    <t>INSTALAÇÕES ELÉTRICAS</t>
  </si>
  <si>
    <t xml:space="preserve"> 4.1 </t>
  </si>
  <si>
    <t>LUMINÁRIAS E ACESSÓRIOS</t>
  </si>
  <si>
    <t xml:space="preserve"> 4.1.1 </t>
  </si>
  <si>
    <t xml:space="preserve"> 97589 </t>
  </si>
  <si>
    <t>LUMINÁRIA TIPO PLAFON EM PLÁSTICO, DE SOBREPOR, COM 1 LÂMPADA FLUORESCENTE DE 15 W, SEM REATOR - FORNECIMENTO E INSTALAÇÃO. AF_02/2020</t>
  </si>
  <si>
    <t>UN</t>
  </si>
  <si>
    <t xml:space="preserve"> 4.1.2 </t>
  </si>
  <si>
    <t xml:space="preserve"> 1201007034 </t>
  </si>
  <si>
    <t>VENTILADOR DE TETO, TIPO COMERCIAL, COM TRES PAS METALICAS, FABRICACAO VENTI-DELTA OU SIMILAR</t>
  </si>
  <si>
    <t xml:space="preserve"> 4.2 </t>
  </si>
  <si>
    <t>INTERRUPTORES E TOMADAS</t>
  </si>
  <si>
    <t xml:space="preserve"> 4.2.1 </t>
  </si>
  <si>
    <t xml:space="preserve"> 91953 </t>
  </si>
  <si>
    <t>INTERRUPTOR SIMPLES (1 MÓDULO), 10A/250V, INCLUINDO SUPORTE E PLACA - FORNECIMENTO E INSTALAÇÃO. AF_12/2015</t>
  </si>
  <si>
    <t xml:space="preserve"> 4.2.2 </t>
  </si>
  <si>
    <t xml:space="preserve"> 91959 </t>
  </si>
  <si>
    <t>INTERRUPTOR SIMPLES (2 MÓDULOS), 10A/250V, INCLUINDO SUPORTE E PLACA - FORNECIMENTO E INSTALAÇÃO. AF_12/2015</t>
  </si>
  <si>
    <t xml:space="preserve"> 4.2.3 </t>
  </si>
  <si>
    <t xml:space="preserve"> 91992 </t>
  </si>
  <si>
    <t>TOMADA ALTA DE EMBUTIR (1 MÓDULO), 2P+T 10 A, INCLUINDO SUPORTE E PLACA - FORNECIMENTO E INSTALAÇÃO. AF_12/2015</t>
  </si>
  <si>
    <t xml:space="preserve"> 4.2.4 </t>
  </si>
  <si>
    <t xml:space="preserve"> 91996 </t>
  </si>
  <si>
    <t>TOMADA MÉDIA DE EMBUTIR (1 MÓDULO), 2P+T 10 A, INCLUINDO SUPORTE E PLACA - FORNECIMENTO E INSTALAÇÃO. AF_12/2015</t>
  </si>
  <si>
    <t xml:space="preserve"> 4.2.5 </t>
  </si>
  <si>
    <t xml:space="preserve"> 92000 </t>
  </si>
  <si>
    <t>TOMADA BAIXA DE EMBUTIR (1 MÓDULO), 2P+T 10 A, INCLUINDO SUPORTE E PLACA - FORNECIMENTO E INSTALAÇÃO. AF_12/2015</t>
  </si>
  <si>
    <t xml:space="preserve"> 4.2.6 </t>
  </si>
  <si>
    <t xml:space="preserve"> 91997 </t>
  </si>
  <si>
    <t>TOMADA MÉDIA DE EMBUTIR (1 MÓDULO), 2P+T 20 A, INCLUINDO SUPORTE E PLACA - FORNECIMENTO E INSTALAÇÃO. AF_12/2015</t>
  </si>
  <si>
    <t xml:space="preserve"> 4.3 </t>
  </si>
  <si>
    <t>FIOS E CABOS DE COBRE</t>
  </si>
  <si>
    <t xml:space="preserve"> 4.3.1 </t>
  </si>
  <si>
    <t xml:space="preserve"> 91924 </t>
  </si>
  <si>
    <t>CABO DE COBRE FLEXÍVEL ISOLADO, 1,5 MM², ANTI-CHAMA 450/750 V, PARA CIRCUITOS TERMINAIS - FORNECIMENTO E INSTALAÇÃO. AF_12/2015</t>
  </si>
  <si>
    <t>M</t>
  </si>
  <si>
    <t xml:space="preserve"> 4.3.2 </t>
  </si>
  <si>
    <t xml:space="preserve"> 91926 </t>
  </si>
  <si>
    <t>CABO DE COBRE FLEXÍVEL ISOLADO, 2,5 MM², ANTI-CHAMA 450/750 V, PARA CIRCUITOS TERMINAIS - FORNECIMENTO E INSTALAÇÃO. AF_12/2015</t>
  </si>
  <si>
    <t xml:space="preserve"> 4.3.3 </t>
  </si>
  <si>
    <t xml:space="preserve"> 91928 </t>
  </si>
  <si>
    <t>CABO DE COBRE FLEXÍVEL ISOLADO, 4 MM², ANTI-CHAMA 450/750 V, PARA CIRCUITOS TERMINAIS - FORNECIMENTO E INSTALAÇÃO. AF_12/2015</t>
  </si>
  <si>
    <t xml:space="preserve"> 4.3.4 </t>
  </si>
  <si>
    <t xml:space="preserve"> 91930 </t>
  </si>
  <si>
    <t>CABO DE COBRE FLEXÍVEL ISOLADO, 6 MM², ANTI-CHAMA 450/750 V, PARA CIRCUITOS TERMINAIS - FORNECIMENTO E INSTALAÇÃO. AF_12/2015</t>
  </si>
  <si>
    <t xml:space="preserve"> 5 </t>
  </si>
  <si>
    <t>INSTALAÇÕES HIDROSSANITÁRIAS</t>
  </si>
  <si>
    <t xml:space="preserve"> 5.1 </t>
  </si>
  <si>
    <t>ÁGUA FRIA</t>
  </si>
  <si>
    <t xml:space="preserve"> 5.1.1 </t>
  </si>
  <si>
    <t xml:space="preserve"> 91788 </t>
  </si>
  <si>
    <t>(COMPOSIÇÃO REPRESENTATIVA) DO SERVIÇO DE INSTALAÇÃO DE TUBOS DE PVC, SOLDÁVEL, ÁGUA FRIA, DN 50 MM (INSTALADO EM PRUMADA), INCLUSIVE CONEXÕES, CORTES E FIXAÇÕES, PARA PRÉDIOS. AF_10/2015</t>
  </si>
  <si>
    <t xml:space="preserve"> 5.1.2 </t>
  </si>
  <si>
    <t xml:space="preserve"> 1301001060 </t>
  </si>
  <si>
    <t>TUBO PVC SOLDAVEL AGUA FRIA DN 25MM, INCLUSIVE CONEXOES - FORNECIMENTO E INSTALACAO</t>
  </si>
  <si>
    <t xml:space="preserve"> 5.2 </t>
  </si>
  <si>
    <t>ESGOTO</t>
  </si>
  <si>
    <t xml:space="preserve"> 5.2.1 </t>
  </si>
  <si>
    <t xml:space="preserve"> 1301005003 </t>
  </si>
  <si>
    <t>TUBO PVC ESGOTO PREDIAL DN 100MM, INCLUSIVE CONEXOES - FORNECIMENTO E INSTALACAO</t>
  </si>
  <si>
    <t xml:space="preserve"> 5.2.2 </t>
  </si>
  <si>
    <t xml:space="preserve"> 1301005001 </t>
  </si>
  <si>
    <t>TUBO PVC ESGOTO PREDIAL DN 50MM, INCLUSIVE CONEXOES - FORNECIMENTO E INSTALACAO</t>
  </si>
  <si>
    <t xml:space="preserve"> 5.3 </t>
  </si>
  <si>
    <t>LOUÇAS E TORNEIRAS</t>
  </si>
  <si>
    <t xml:space="preserve"> 5.3.1 </t>
  </si>
  <si>
    <t xml:space="preserve"> 86909 </t>
  </si>
  <si>
    <t>TORNEIRA CROMADA TUBO MÓVEL, DE MESA, 1/2 OU 3/4, PARA PIA DE COZINHA, PADRÃO ALTO - FORNECIMENTO E INSTALAÇÃO. AF_01/2020</t>
  </si>
  <si>
    <t xml:space="preserve"> 5.3.2 </t>
  </si>
  <si>
    <t xml:space="preserve"> 1301003063 </t>
  </si>
  <si>
    <t>TORNEIRA PARA LAVATORIO DE MESA PRESSMATIC 110 COD. 17160806 DA DOCOL OU SIMILAR</t>
  </si>
  <si>
    <t xml:space="preserve"> 5.3.3 </t>
  </si>
  <si>
    <t xml:space="preserve"> 1301002000 </t>
  </si>
  <si>
    <t>BACIA SANITARIA SIFONADA DE LOUCA BRANCA, LINHA RAVENA, REF. P 9.17 DA DECA OU SIMILAR, INCLUSIVE PERTENCES, COM TUBO DE LIGACAO E COBERTURA DE BOLSA CROMADOS (ESTEVES OU SIMILAR)</t>
  </si>
  <si>
    <t xml:space="preserve"> 5.3.4 </t>
  </si>
  <si>
    <t xml:space="preserve"> 1301002004 </t>
  </si>
  <si>
    <t>ASSENTO SANITARIO PARA BACIA RAVENA REF. AP 01.17 DA DECA OU SIMILAR</t>
  </si>
  <si>
    <t xml:space="preserve"> 5.3.5 </t>
  </si>
  <si>
    <t xml:space="preserve"> 86943 </t>
  </si>
  <si>
    <t>LAVATÓRIO LOUÇA BRANCA SUSPENSO, 29,5 X 39CM OU EQUIVALENTE, PADRÃO POPULAR, INCLUSO SIFÃO FLEXÍVEL EM PVC, VÁLVULA E ENGATE FLEXÍVEL 30CM EM PLÁSTICO E TORNEIRA CROMADA DE MESA, PADRÃO POPULAR - FORNECIMENTO E INSTALAÇÃO. AF_01/2020</t>
  </si>
  <si>
    <t xml:space="preserve"> 6 </t>
  </si>
  <si>
    <t>SERVIÇO COMPLEMENTARES</t>
  </si>
  <si>
    <t xml:space="preserve"> 6.1 </t>
  </si>
  <si>
    <t xml:space="preserve"> 93588 </t>
  </si>
  <si>
    <t>TRANSPORTE COM CAMINHÃO BASCULANTE DE 10 M³, EM VIA URBANA EM LEITO NATURAL (UNIDADE: M3XKM). AF_07/2020</t>
  </si>
  <si>
    <t>M3XKM</t>
  </si>
  <si>
    <t>Total sem BDI</t>
  </si>
  <si>
    <t>Total do BDI</t>
  </si>
  <si>
    <t>Total Geral</t>
  </si>
  <si>
    <t>GOVERNO DO ESTADO DE MATO GROSSO DO SUL</t>
  </si>
  <si>
    <t>PREFEITURA MUNICIPAL DE PORTO MURTINHO</t>
  </si>
  <si>
    <t>SECRETARIA DE OBRAS</t>
  </si>
  <si>
    <t>CRONOGRAMA FÍSICO FINANCEIRO - DESONERADO</t>
  </si>
  <si>
    <t>OBJETO:</t>
  </si>
  <si>
    <t>REFORMA E ADEQUAÇÃO DE PRÉDIO PÚBLICO PARA CASA DE CURSOS</t>
  </si>
  <si>
    <t>RESPONSÁVEL ORÇAMENTO</t>
  </si>
  <si>
    <t>MUNÍCIPIO:</t>
  </si>
  <si>
    <t>PORTO MURTINHO - MS</t>
  </si>
  <si>
    <t>LOCAL:</t>
  </si>
  <si>
    <t xml:space="preserve">RUA DR. CORRÊA CRUZAMENTO COM A RUA CEL ALFREDO PINTO </t>
  </si>
  <si>
    <t>SIST./REF.:</t>
  </si>
  <si>
    <t>AGESUL(JUNHO/2022) SINAPI (JULHO/2022) SBC (JULHO/2022)</t>
  </si>
  <si>
    <t>IT EM</t>
  </si>
  <si>
    <t>DESCRIÇÃO  DOS SERVIÇOS</t>
  </si>
  <si>
    <t>%</t>
  </si>
  <si>
    <t>VALOR ÍTEM</t>
  </si>
  <si>
    <t>MÊS 1</t>
  </si>
  <si>
    <t>MÊS 2</t>
  </si>
  <si>
    <t>MÊS 3</t>
  </si>
  <si>
    <t>TOTAL</t>
  </si>
  <si>
    <t>PROPONENTE</t>
  </si>
  <si>
    <t>1.</t>
  </si>
  <si>
    <t>2.</t>
  </si>
  <si>
    <t>3.</t>
  </si>
  <si>
    <t>4.</t>
  </si>
  <si>
    <t>5.</t>
  </si>
  <si>
    <t>6.</t>
  </si>
  <si>
    <t>T OT AL MENSAL=</t>
  </si>
  <si>
    <t>T OT AL  ACUMULADO=</t>
  </si>
  <si>
    <t xml:space="preserve">ALDEIA CAMPINA </t>
  </si>
  <si>
    <t>SINAPI - 08/2023 - Mato Grosso do Sul       AGESUL - 06/2023 - Mato Grosso do Sul</t>
  </si>
  <si>
    <t>REFORMA DO POSTO DE SAUDE DA ALDEIA CAMPINA</t>
  </si>
  <si>
    <t>PLANILHA DE ORÇAMENTO</t>
  </si>
  <si>
    <t xml:space="preserve">BDI C/DES: </t>
  </si>
  <si>
    <t>ENCARGOS.:</t>
  </si>
  <si>
    <t>Valor com BDI</t>
  </si>
  <si>
    <t xml:space="preserve">___________________________________                                                                                                                                                                        
FERNANDA GONZAGA FERREIRA                                                                          
CAU A47370-7                                                                </t>
  </si>
  <si>
    <t>DEMONSTRAÇÃO DE BDI 1 - DESONERADO - Acórdão 2622/2013</t>
  </si>
  <si>
    <t>Município:</t>
  </si>
  <si>
    <t>Local:</t>
  </si>
  <si>
    <t xml:space="preserve">___________________________                                                                                                                                   Fábio Marques Ribeiro                                                                                
CREA - 15276 D / MS  </t>
  </si>
  <si>
    <t>TIPO DE OBRA:</t>
  </si>
  <si>
    <t>CONSTRUÇÃO E REFORMA DE EDIFICIOS</t>
  </si>
  <si>
    <t>IMPOSTOS:</t>
  </si>
  <si>
    <t>TRIBUTOS:</t>
  </si>
  <si>
    <t>ISS BRUTO:</t>
  </si>
  <si>
    <t>INCIDENCIA SOBRE MO:</t>
  </si>
  <si>
    <t>CPRB</t>
  </si>
  <si>
    <t>TOTAL TRIBUSTOS:</t>
  </si>
  <si>
    <t>ADOTADO</t>
  </si>
  <si>
    <t>1° QUARTIL</t>
  </si>
  <si>
    <t>MÉDIO</t>
  </si>
  <si>
    <t>3° QUARTIL</t>
  </si>
  <si>
    <t>Administração central</t>
  </si>
  <si>
    <t>Seguro e Garantia</t>
  </si>
  <si>
    <t>Risco</t>
  </si>
  <si>
    <t>Despesas Financeiras</t>
  </si>
  <si>
    <t>Lucro</t>
  </si>
  <si>
    <t>BDI DESONERADO ADOTADO</t>
  </si>
  <si>
    <t>DEMONSTRAÇÃO DE BDI 2 - DESONERADO - Acórdão 2622/2013</t>
  </si>
  <si>
    <t>FORNECIMENTO DE MATERIAIS E EQUIPAMENTOS</t>
  </si>
  <si>
    <t>chapisco</t>
  </si>
  <si>
    <t xml:space="preserve">remoção de reboco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</si>
</sst>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#,##0.00\ %"/>
    <numFmt numFmtId="165" formatCode="&quot;R$&quot;\ #,##0.00"/>
  </numFmts>
  <fonts count="31" x14ac:knownFonts="1">
    <font>
      <sz val="11"/>
      <name val="Arial"/>
      <family val="1"/>
    </font>
    <font>
      <b/>
      <sz val="10"/>
      <name val="Arial"/>
      <family val="1"/>
    </font>
    <font>
      <sz val="11"/>
      <name val="Arial"/>
      <family val="1"/>
    </font>
    <font>
      <sz val="11"/>
      <color rgb="FFFF0000"/>
      <name val="Calibri"/>
      <family val="2"/>
      <scheme val="minor"/>
    </font>
    <font>
      <sz val="11"/>
      <name val="Cambria"/>
      <family val="1"/>
    </font>
    <font>
      <sz val="10"/>
      <name val="Cambria"/>
      <family val="1"/>
    </font>
    <font>
      <b/>
      <sz val="12"/>
      <name val="Cambria"/>
      <family val="1"/>
    </font>
    <font>
      <b/>
      <sz val="16"/>
      <name val="Cambria"/>
      <family val="1"/>
    </font>
    <font>
      <sz val="8"/>
      <name val="Cambria"/>
      <family val="1"/>
    </font>
    <font>
      <b/>
      <sz val="8"/>
      <name val="Cambria"/>
      <family val="1"/>
    </font>
    <font>
      <b/>
      <sz val="9"/>
      <name val="Cambria"/>
      <family val="1"/>
    </font>
    <font>
      <b/>
      <sz val="10"/>
      <name val="Cambria"/>
      <family val="1"/>
    </font>
    <font>
      <sz val="11"/>
      <color rgb="FFFF0000"/>
      <name val="Cambria"/>
      <family val="1"/>
    </font>
    <font>
      <sz val="10"/>
      <color rgb="FFFF0000"/>
      <name val="Cambria"/>
      <family val="1"/>
    </font>
    <font>
      <sz val="10"/>
      <color theme="1"/>
      <name val="Cambria"/>
      <family val="1"/>
    </font>
    <font>
      <sz val="8"/>
      <color theme="1"/>
      <name val="Cambria"/>
      <family val="1"/>
    </font>
    <font>
      <b/>
      <sz val="12"/>
      <color theme="1"/>
      <name val="Cambria"/>
      <family val="1"/>
    </font>
    <font>
      <b/>
      <sz val="8"/>
      <color theme="1"/>
      <name val="Cambria"/>
      <family val="1"/>
    </font>
    <font>
      <sz val="8"/>
      <color theme="1"/>
      <name val="Calibri"/>
      <family val="2"/>
      <scheme val="minor"/>
    </font>
    <font>
      <b/>
      <sz val="14"/>
      <color theme="1"/>
      <name val="Cambria"/>
      <family val="1"/>
    </font>
    <font>
      <b/>
      <sz val="9"/>
      <color theme="1"/>
      <name val="Cambria"/>
      <family val="1"/>
    </font>
    <font>
      <sz val="9"/>
      <name val="Arial"/>
      <family val="1"/>
    </font>
    <font>
      <b/>
      <sz val="9"/>
      <color rgb="FF000000"/>
      <name val="Cambria"/>
      <family val="1"/>
    </font>
    <font>
      <sz val="9"/>
      <color rgb="FF000000"/>
      <name val="Cambria"/>
      <family val="1"/>
    </font>
    <font>
      <sz val="9"/>
      <name val="Cambria"/>
      <family val="1"/>
    </font>
    <font>
      <sz val="10"/>
      <name val="Arial"/>
      <family val="2"/>
    </font>
    <font>
      <b/>
      <sz val="11"/>
      <name val="Cambria"/>
      <family val="1"/>
    </font>
    <font>
      <b/>
      <sz val="6"/>
      <name val="Cambria"/>
      <family val="1"/>
    </font>
    <font>
      <b/>
      <sz val="5"/>
      <name val="Cambria"/>
      <family val="1"/>
    </font>
    <font>
      <sz val="9"/>
      <color rgb="FFFF0000"/>
      <name val="Cambria"/>
      <family val="1"/>
    </font>
    <font>
      <sz val="9"/>
      <color rgb="FF00B050"/>
      <name val="Cambria"/>
      <family val="1"/>
    </font>
  </fonts>
  <fills count="10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gray06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0.79998168889431442"/>
        <bgColor indexed="64"/>
      </patternFill>
    </fill>
  </fills>
  <borders count="30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indexed="64"/>
      </top>
      <bottom/>
      <diagonal/>
    </border>
    <border>
      <left style="thin">
        <color indexed="64"/>
      </left>
      <right style="thin">
        <color rgb="FF000000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indexed="64"/>
      </top>
      <bottom/>
      <diagonal/>
    </border>
    <border>
      <left style="thin">
        <color rgb="FF000000"/>
      </left>
      <right/>
      <top style="thin">
        <color auto="1"/>
      </top>
      <bottom style="thin">
        <color rgb="FF000000"/>
      </bottom>
      <diagonal/>
    </border>
    <border>
      <left/>
      <right/>
      <top style="thin">
        <color auto="1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indexed="64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4">
    <xf numFmtId="0" fontId="0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5" fillId="0" borderId="0"/>
  </cellStyleXfs>
  <cellXfs count="204">
    <xf numFmtId="0" fontId="0" fillId="0" borderId="0" xfId="0"/>
    <xf numFmtId="0" fontId="3" fillId="0" borderId="0" xfId="0" applyFont="1"/>
    <xf numFmtId="0" fontId="8" fillId="0" borderId="8" xfId="0" applyFont="1" applyBorder="1" applyAlignment="1">
      <alignment vertical="center" wrapText="1"/>
    </xf>
    <xf numFmtId="0" fontId="11" fillId="6" borderId="23" xfId="0" applyFont="1" applyFill="1" applyBorder="1" applyAlignment="1">
      <alignment horizontal="center" vertical="center"/>
    </xf>
    <xf numFmtId="0" fontId="11" fillId="0" borderId="3" xfId="0" applyFont="1" applyBorder="1" applyAlignment="1">
      <alignment vertical="center"/>
    </xf>
    <xf numFmtId="0" fontId="11" fillId="6" borderId="19" xfId="0" applyFont="1" applyFill="1" applyBorder="1" applyAlignment="1">
      <alignment horizontal="center" vertical="center"/>
    </xf>
    <xf numFmtId="10" fontId="5" fillId="6" borderId="19" xfId="0" applyNumberFormat="1" applyFont="1" applyFill="1" applyBorder="1" applyAlignment="1">
      <alignment horizontal="center" vertical="center"/>
    </xf>
    <xf numFmtId="165" fontId="5" fillId="6" borderId="23" xfId="0" applyNumberFormat="1" applyFont="1" applyFill="1" applyBorder="1" applyAlignment="1">
      <alignment horizontal="center" vertical="center"/>
    </xf>
    <xf numFmtId="165" fontId="5" fillId="6" borderId="23" xfId="0" applyNumberFormat="1" applyFont="1" applyFill="1" applyBorder="1" applyAlignment="1">
      <alignment horizontal="right" vertical="center"/>
    </xf>
    <xf numFmtId="10" fontId="5" fillId="6" borderId="23" xfId="0" applyNumberFormat="1" applyFont="1" applyFill="1" applyBorder="1" applyAlignment="1">
      <alignment horizontal="center" vertical="center"/>
    </xf>
    <xf numFmtId="10" fontId="5" fillId="0" borderId="3" xfId="0" applyNumberFormat="1" applyFont="1" applyBorder="1" applyAlignment="1">
      <alignment vertical="center"/>
    </xf>
    <xf numFmtId="9" fontId="3" fillId="0" borderId="0" xfId="0" applyNumberFormat="1" applyFont="1"/>
    <xf numFmtId="165" fontId="5" fillId="6" borderId="26" xfId="0" applyNumberFormat="1" applyFont="1" applyFill="1" applyBorder="1" applyAlignment="1">
      <alignment horizontal="center" vertical="center"/>
    </xf>
    <xf numFmtId="0" fontId="11" fillId="6" borderId="1" xfId="0" applyFont="1" applyFill="1" applyBorder="1" applyAlignment="1">
      <alignment horizontal="center" vertical="center"/>
    </xf>
    <xf numFmtId="0" fontId="11" fillId="6" borderId="11" xfId="0" applyFont="1" applyFill="1" applyBorder="1" applyAlignment="1">
      <alignment vertical="center"/>
    </xf>
    <xf numFmtId="10" fontId="11" fillId="6" borderId="3" xfId="0" applyNumberFormat="1" applyFont="1" applyFill="1" applyBorder="1" applyAlignment="1">
      <alignment horizontal="center" vertical="center"/>
    </xf>
    <xf numFmtId="165" fontId="11" fillId="6" borderId="3" xfId="0" applyNumberFormat="1" applyFont="1" applyFill="1" applyBorder="1" applyAlignment="1">
      <alignment horizontal="center" vertical="center"/>
    </xf>
    <xf numFmtId="165" fontId="5" fillId="6" borderId="8" xfId="0" applyNumberFormat="1" applyFont="1" applyFill="1" applyBorder="1" applyAlignment="1">
      <alignment horizontal="center" vertical="center"/>
    </xf>
    <xf numFmtId="10" fontId="5" fillId="6" borderId="9" xfId="0" applyNumberFormat="1" applyFont="1" applyFill="1" applyBorder="1" applyAlignment="1">
      <alignment horizontal="center" vertical="center"/>
    </xf>
    <xf numFmtId="9" fontId="5" fillId="6" borderId="8" xfId="0" applyNumberFormat="1" applyFont="1" applyFill="1" applyBorder="1" applyAlignment="1">
      <alignment horizontal="center" vertical="center"/>
    </xf>
    <xf numFmtId="9" fontId="5" fillId="6" borderId="9" xfId="0" applyNumberFormat="1" applyFont="1" applyFill="1" applyBorder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5" fillId="6" borderId="1" xfId="0" applyFont="1" applyFill="1" applyBorder="1" applyAlignment="1">
      <alignment horizontal="center" vertical="center"/>
    </xf>
    <xf numFmtId="165" fontId="5" fillId="6" borderId="0" xfId="0" applyNumberFormat="1" applyFont="1" applyFill="1" applyAlignment="1">
      <alignment horizontal="center" vertical="center"/>
    </xf>
    <xf numFmtId="10" fontId="11" fillId="6" borderId="27" xfId="2" applyNumberFormat="1" applyFont="1" applyFill="1" applyBorder="1" applyAlignment="1">
      <alignment horizontal="center" vertical="center"/>
    </xf>
    <xf numFmtId="0" fontId="5" fillId="0" borderId="27" xfId="0" applyFont="1" applyBorder="1" applyAlignment="1">
      <alignment vertical="center"/>
    </xf>
    <xf numFmtId="165" fontId="11" fillId="6" borderId="9" xfId="0" applyNumberFormat="1" applyFont="1" applyFill="1" applyBorder="1" applyAlignment="1">
      <alignment horizontal="center" vertical="center"/>
    </xf>
    <xf numFmtId="10" fontId="11" fillId="6" borderId="28" xfId="2" applyNumberFormat="1" applyFont="1" applyFill="1" applyBorder="1" applyAlignment="1">
      <alignment horizontal="center" vertical="center"/>
    </xf>
    <xf numFmtId="0" fontId="10" fillId="0" borderId="2" xfId="0" applyFont="1" applyBorder="1" applyAlignment="1">
      <alignment horizontal="center" vertical="top"/>
    </xf>
    <xf numFmtId="0" fontId="12" fillId="0" borderId="0" xfId="0" applyFont="1"/>
    <xf numFmtId="0" fontId="13" fillId="0" borderId="0" xfId="0" applyFont="1" applyAlignment="1">
      <alignment vertical="center"/>
    </xf>
    <xf numFmtId="0" fontId="0" fillId="0" borderId="0" xfId="0" applyAlignment="1">
      <alignment vertical="center"/>
    </xf>
    <xf numFmtId="0" fontId="14" fillId="0" borderId="3" xfId="0" applyFont="1" applyBorder="1" applyAlignment="1">
      <alignment vertical="center"/>
    </xf>
    <xf numFmtId="0" fontId="15" fillId="0" borderId="3" xfId="0" applyFont="1" applyBorder="1" applyAlignment="1">
      <alignment horizontal="center" vertical="center" wrapText="1"/>
    </xf>
    <xf numFmtId="0" fontId="0" fillId="0" borderId="3" xfId="0" applyBorder="1" applyAlignment="1">
      <alignment vertical="center" wrapText="1"/>
    </xf>
    <xf numFmtId="0" fontId="14" fillId="0" borderId="3" xfId="0" applyFont="1" applyBorder="1" applyAlignment="1">
      <alignment vertical="center" wrapText="1"/>
    </xf>
    <xf numFmtId="43" fontId="14" fillId="0" borderId="3" xfId="1" applyFont="1" applyBorder="1" applyAlignment="1" applyProtection="1">
      <alignment vertical="center" wrapText="1"/>
    </xf>
    <xf numFmtId="4" fontId="14" fillId="0" borderId="3" xfId="1" applyNumberFormat="1" applyFont="1" applyBorder="1" applyAlignment="1" applyProtection="1">
      <alignment vertical="center" wrapText="1"/>
    </xf>
    <xf numFmtId="0" fontId="16" fillId="0" borderId="3" xfId="0" applyFont="1" applyBorder="1" applyAlignment="1">
      <alignment vertical="center"/>
    </xf>
    <xf numFmtId="0" fontId="17" fillId="0" borderId="3" xfId="0" applyFont="1" applyBorder="1" applyAlignment="1">
      <alignment horizontal="center" vertical="center" wrapText="1"/>
    </xf>
    <xf numFmtId="0" fontId="16" fillId="0" borderId="3" xfId="0" applyFont="1" applyBorder="1" applyAlignment="1">
      <alignment vertical="center" wrapText="1"/>
    </xf>
    <xf numFmtId="43" fontId="16" fillId="0" borderId="3" xfId="1" applyFont="1" applyBorder="1" applyAlignment="1" applyProtection="1">
      <alignment vertical="center" wrapText="1"/>
    </xf>
    <xf numFmtId="4" fontId="16" fillId="0" borderId="3" xfId="1" applyNumberFormat="1" applyFont="1" applyBorder="1" applyAlignment="1" applyProtection="1">
      <alignment vertical="center" wrapText="1"/>
    </xf>
    <xf numFmtId="0" fontId="18" fillId="0" borderId="3" xfId="0" applyFont="1" applyBorder="1" applyAlignment="1">
      <alignment horizontal="center"/>
    </xf>
    <xf numFmtId="0" fontId="21" fillId="0" borderId="0" xfId="0" applyFont="1" applyAlignment="1">
      <alignment vertical="center"/>
    </xf>
    <xf numFmtId="0" fontId="10" fillId="2" borderId="3" xfId="0" applyFont="1" applyFill="1" applyBorder="1" applyAlignment="1">
      <alignment horizontal="left" vertical="top" wrapText="1"/>
    </xf>
    <xf numFmtId="0" fontId="10" fillId="4" borderId="3" xfId="0" applyFont="1" applyFill="1" applyBorder="1" applyAlignment="1">
      <alignment horizontal="left" vertical="top" wrapText="1"/>
    </xf>
    <xf numFmtId="0" fontId="10" fillId="3" borderId="3" xfId="0" applyFont="1" applyFill="1" applyBorder="1" applyAlignment="1">
      <alignment horizontal="left" vertical="top" wrapText="1"/>
    </xf>
    <xf numFmtId="0" fontId="10" fillId="4" borderId="3" xfId="0" applyFont="1" applyFill="1" applyBorder="1" applyAlignment="1">
      <alignment horizontal="center" vertical="top" wrapText="1"/>
    </xf>
    <xf numFmtId="0" fontId="22" fillId="6" borderId="3" xfId="0" applyFont="1" applyFill="1" applyBorder="1" applyAlignment="1">
      <alignment horizontal="left" vertical="top" wrapText="1"/>
    </xf>
    <xf numFmtId="0" fontId="22" fillId="6" borderId="3" xfId="0" applyFont="1" applyFill="1" applyBorder="1" applyAlignment="1">
      <alignment horizontal="right" vertical="top" wrapText="1"/>
    </xf>
    <xf numFmtId="4" fontId="22" fillId="6" borderId="3" xfId="0" applyNumberFormat="1" applyFont="1" applyFill="1" applyBorder="1" applyAlignment="1">
      <alignment horizontal="right" vertical="top" wrapText="1"/>
    </xf>
    <xf numFmtId="164" fontId="22" fillId="6" borderId="3" xfId="0" applyNumberFormat="1" applyFont="1" applyFill="1" applyBorder="1" applyAlignment="1">
      <alignment horizontal="right" vertical="top" wrapText="1"/>
    </xf>
    <xf numFmtId="0" fontId="0" fillId="6" borderId="0" xfId="0" applyFill="1"/>
    <xf numFmtId="0" fontId="23" fillId="6" borderId="3" xfId="0" applyFont="1" applyFill="1" applyBorder="1" applyAlignment="1">
      <alignment horizontal="left" vertical="top" wrapText="1"/>
    </xf>
    <xf numFmtId="0" fontId="23" fillId="6" borderId="3" xfId="0" applyFont="1" applyFill="1" applyBorder="1" applyAlignment="1">
      <alignment horizontal="right" vertical="top" wrapText="1"/>
    </xf>
    <xf numFmtId="0" fontId="23" fillId="6" borderId="3" xfId="0" applyFont="1" applyFill="1" applyBorder="1" applyAlignment="1">
      <alignment horizontal="center" vertical="top" wrapText="1"/>
    </xf>
    <xf numFmtId="4" fontId="23" fillId="6" borderId="3" xfId="0" applyNumberFormat="1" applyFont="1" applyFill="1" applyBorder="1" applyAlignment="1">
      <alignment horizontal="right" vertical="top" wrapText="1"/>
    </xf>
    <xf numFmtId="164" fontId="23" fillId="6" borderId="3" xfId="0" applyNumberFormat="1" applyFont="1" applyFill="1" applyBorder="1" applyAlignment="1">
      <alignment horizontal="right" vertical="top" wrapText="1"/>
    </xf>
    <xf numFmtId="0" fontId="24" fillId="6" borderId="3" xfId="0" applyFont="1" applyFill="1" applyBorder="1" applyAlignment="1">
      <alignment horizontal="center" vertical="top" wrapText="1"/>
    </xf>
    <xf numFmtId="0" fontId="24" fillId="6" borderId="3" xfId="0" applyFont="1" applyFill="1" applyBorder="1" applyAlignment="1">
      <alignment horizontal="left" vertical="top" wrapText="1"/>
    </xf>
    <xf numFmtId="0" fontId="10" fillId="6" borderId="3" xfId="0" applyFont="1" applyFill="1" applyBorder="1" applyAlignment="1">
      <alignment horizontal="right" vertical="top" wrapText="1"/>
    </xf>
    <xf numFmtId="0" fontId="1" fillId="6" borderId="0" xfId="0" applyFont="1" applyFill="1" applyAlignment="1">
      <alignment horizontal="center" vertical="top" wrapText="1"/>
    </xf>
    <xf numFmtId="0" fontId="10" fillId="2" borderId="3" xfId="0" applyFont="1" applyFill="1" applyBorder="1" applyAlignment="1">
      <alignment horizontal="center" vertical="top" wrapText="1"/>
    </xf>
    <xf numFmtId="0" fontId="22" fillId="6" borderId="3" xfId="0" applyFont="1" applyFill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24" fillId="8" borderId="3" xfId="0" applyFont="1" applyFill="1" applyBorder="1" applyAlignment="1">
      <alignment horizontal="left" vertical="top" wrapText="1"/>
    </xf>
    <xf numFmtId="0" fontId="10" fillId="8" borderId="3" xfId="0" applyFont="1" applyFill="1" applyBorder="1" applyAlignment="1">
      <alignment horizontal="right" vertical="top" wrapText="1"/>
    </xf>
    <xf numFmtId="0" fontId="0" fillId="8" borderId="0" xfId="0" applyFill="1"/>
    <xf numFmtId="0" fontId="22" fillId="8" borderId="3" xfId="0" applyFont="1" applyFill="1" applyBorder="1" applyAlignment="1">
      <alignment horizontal="center" vertical="top" wrapText="1"/>
    </xf>
    <xf numFmtId="0" fontId="22" fillId="8" borderId="3" xfId="0" applyFont="1" applyFill="1" applyBorder="1" applyAlignment="1">
      <alignment horizontal="left" vertical="top" wrapText="1"/>
    </xf>
    <xf numFmtId="0" fontId="22" fillId="8" borderId="3" xfId="0" applyFont="1" applyFill="1" applyBorder="1" applyAlignment="1">
      <alignment horizontal="right" vertical="top" wrapText="1"/>
    </xf>
    <xf numFmtId="4" fontId="22" fillId="8" borderId="3" xfId="0" applyNumberFormat="1" applyFont="1" applyFill="1" applyBorder="1" applyAlignment="1">
      <alignment horizontal="right" vertical="top" wrapText="1"/>
    </xf>
    <xf numFmtId="164" fontId="22" fillId="8" borderId="3" xfId="0" applyNumberFormat="1" applyFont="1" applyFill="1" applyBorder="1" applyAlignment="1">
      <alignment horizontal="right" vertical="top" wrapText="1"/>
    </xf>
    <xf numFmtId="0" fontId="10" fillId="0" borderId="3" xfId="0" applyFont="1" applyBorder="1" applyAlignment="1">
      <alignment vertical="center" wrapText="1"/>
    </xf>
    <xf numFmtId="0" fontId="10" fillId="0" borderId="2" xfId="0" applyFont="1" applyBorder="1" applyAlignment="1">
      <alignment vertical="top"/>
    </xf>
    <xf numFmtId="0" fontId="11" fillId="8" borderId="3" xfId="0" applyFont="1" applyFill="1" applyBorder="1" applyAlignment="1">
      <alignment horizontal="center" vertical="center"/>
    </xf>
    <xf numFmtId="0" fontId="11" fillId="8" borderId="23" xfId="0" applyFont="1" applyFill="1" applyBorder="1" applyAlignment="1">
      <alignment horizontal="center" vertical="center"/>
    </xf>
    <xf numFmtId="10" fontId="5" fillId="8" borderId="23" xfId="0" applyNumberFormat="1" applyFont="1" applyFill="1" applyBorder="1" applyAlignment="1">
      <alignment horizontal="center" vertical="center"/>
    </xf>
    <xf numFmtId="0" fontId="25" fillId="0" borderId="1" xfId="3" applyBorder="1"/>
    <xf numFmtId="0" fontId="25" fillId="0" borderId="0" xfId="3"/>
    <xf numFmtId="0" fontId="25" fillId="0" borderId="4" xfId="3" applyBorder="1"/>
    <xf numFmtId="0" fontId="9" fillId="0" borderId="1" xfId="0" applyFont="1" applyBorder="1" applyAlignment="1">
      <alignment vertical="top"/>
    </xf>
    <xf numFmtId="0" fontId="27" fillId="0" borderId="2" xfId="0" applyFont="1" applyBorder="1" applyAlignment="1">
      <alignment vertical="top" wrapText="1"/>
    </xf>
    <xf numFmtId="0" fontId="5" fillId="0" borderId="5" xfId="3" applyFont="1" applyBorder="1"/>
    <xf numFmtId="0" fontId="11" fillId="0" borderId="3" xfId="3" applyFont="1" applyBorder="1" applyAlignment="1">
      <alignment vertical="center" wrapText="1"/>
    </xf>
    <xf numFmtId="0" fontId="5" fillId="0" borderId="4" xfId="3" applyFont="1" applyBorder="1"/>
    <xf numFmtId="0" fontId="5" fillId="0" borderId="0" xfId="3" applyFont="1"/>
    <xf numFmtId="0" fontId="11" fillId="0" borderId="4" xfId="3" applyFont="1" applyBorder="1" applyAlignment="1">
      <alignment horizontal="left"/>
    </xf>
    <xf numFmtId="0" fontId="5" fillId="0" borderId="0" xfId="3" applyFont="1" applyAlignment="1">
      <alignment horizontal="center" vertical="center"/>
    </xf>
    <xf numFmtId="0" fontId="5" fillId="0" borderId="5" xfId="3" applyFont="1" applyBorder="1" applyAlignment="1">
      <alignment horizontal="center" vertical="center"/>
    </xf>
    <xf numFmtId="0" fontId="11" fillId="0" borderId="0" xfId="3" applyFont="1"/>
    <xf numFmtId="0" fontId="5" fillId="0" borderId="0" xfId="3" applyFont="1" applyAlignment="1">
      <alignment horizontal="left" vertical="center"/>
    </xf>
    <xf numFmtId="2" fontId="11" fillId="0" borderId="0" xfId="3" applyNumberFormat="1" applyFont="1"/>
    <xf numFmtId="43" fontId="11" fillId="0" borderId="0" xfId="1" applyFont="1" applyBorder="1"/>
    <xf numFmtId="0" fontId="11" fillId="0" borderId="0" xfId="3" applyFont="1" applyAlignment="1">
      <alignment horizontal="right"/>
    </xf>
    <xf numFmtId="2" fontId="11" fillId="9" borderId="0" xfId="3" applyNumberFormat="1" applyFont="1" applyFill="1"/>
    <xf numFmtId="0" fontId="11" fillId="0" borderId="0" xfId="3" applyFont="1" applyAlignment="1">
      <alignment horizontal="left" vertical="center"/>
    </xf>
    <xf numFmtId="0" fontId="11" fillId="0" borderId="0" xfId="3" applyFont="1" applyAlignment="1">
      <alignment horizontal="center" vertical="center"/>
    </xf>
    <xf numFmtId="0" fontId="11" fillId="0" borderId="0" xfId="3" applyFont="1" applyAlignment="1">
      <alignment horizontal="center"/>
    </xf>
    <xf numFmtId="10" fontId="5" fillId="0" borderId="0" xfId="2" applyNumberFormat="1" applyFont="1" applyBorder="1" applyAlignment="1">
      <alignment horizontal="center"/>
    </xf>
    <xf numFmtId="2" fontId="11" fillId="7" borderId="3" xfId="1" applyNumberFormat="1" applyFont="1" applyFill="1" applyBorder="1" applyAlignment="1">
      <alignment horizontal="center"/>
    </xf>
    <xf numFmtId="10" fontId="11" fillId="0" borderId="3" xfId="2" applyNumberFormat="1" applyFont="1" applyFill="1" applyBorder="1" applyAlignment="1">
      <alignment horizontal="center" vertical="center"/>
    </xf>
    <xf numFmtId="0" fontId="5" fillId="0" borderId="29" xfId="3" applyFont="1" applyBorder="1" applyAlignment="1">
      <alignment horizontal="center" vertical="center"/>
    </xf>
    <xf numFmtId="0" fontId="28" fillId="0" borderId="1" xfId="0" applyFont="1" applyBorder="1" applyAlignment="1">
      <alignment vertical="top"/>
    </xf>
    <xf numFmtId="0" fontId="29" fillId="6" borderId="3" xfId="0" applyFont="1" applyFill="1" applyBorder="1" applyAlignment="1">
      <alignment horizontal="left" vertical="top" wrapText="1"/>
    </xf>
    <xf numFmtId="0" fontId="30" fillId="6" borderId="3" xfId="0" applyFont="1" applyFill="1" applyBorder="1" applyAlignment="1">
      <alignment horizontal="left" vertical="top" wrapText="1"/>
    </xf>
    <xf numFmtId="0" fontId="30" fillId="6" borderId="3" xfId="0" applyFont="1" applyFill="1" applyBorder="1" applyAlignment="1">
      <alignment horizontal="right" vertical="top" wrapText="1"/>
    </xf>
    <xf numFmtId="0" fontId="30" fillId="6" borderId="3" xfId="0" applyFont="1" applyFill="1" applyBorder="1" applyAlignment="1">
      <alignment horizontal="center" vertical="top" wrapText="1"/>
    </xf>
    <xf numFmtId="0" fontId="0" fillId="0" borderId="3" xfId="0" applyBorder="1" applyAlignment="1">
      <alignment horizontal="center" vertical="center"/>
    </xf>
    <xf numFmtId="0" fontId="19" fillId="5" borderId="3" xfId="0" applyFont="1" applyFill="1" applyBorder="1" applyAlignment="1">
      <alignment horizontal="center" vertical="center" wrapText="1"/>
    </xf>
    <xf numFmtId="0" fontId="20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top"/>
    </xf>
    <xf numFmtId="49" fontId="20" fillId="0" borderId="8" xfId="0" applyNumberFormat="1" applyFont="1" applyBorder="1" applyAlignment="1">
      <alignment horizontal="left" vertical="center"/>
    </xf>
    <xf numFmtId="49" fontId="20" fillId="0" borderId="9" xfId="0" applyNumberFormat="1" applyFont="1" applyBorder="1" applyAlignment="1">
      <alignment horizontal="left" vertical="center"/>
    </xf>
    <xf numFmtId="49" fontId="20" fillId="0" borderId="10" xfId="0" applyNumberFormat="1" applyFont="1" applyBorder="1" applyAlignment="1">
      <alignment horizontal="left" vertical="center"/>
    </xf>
    <xf numFmtId="49" fontId="20" fillId="6" borderId="8" xfId="0" applyNumberFormat="1" applyFont="1" applyFill="1" applyBorder="1" applyAlignment="1">
      <alignment horizontal="left" vertical="center"/>
    </xf>
    <xf numFmtId="49" fontId="20" fillId="6" borderId="9" xfId="0" applyNumberFormat="1" applyFont="1" applyFill="1" applyBorder="1" applyAlignment="1">
      <alignment horizontal="left" vertical="center"/>
    </xf>
    <xf numFmtId="49" fontId="20" fillId="6" borderId="10" xfId="0" applyNumberFormat="1" applyFont="1" applyFill="1" applyBorder="1" applyAlignment="1">
      <alignment horizontal="left" vertical="center"/>
    </xf>
    <xf numFmtId="0" fontId="10" fillId="0" borderId="8" xfId="0" applyFont="1" applyBorder="1" applyAlignment="1">
      <alignment horizontal="left" vertical="center" wrapText="1"/>
    </xf>
    <xf numFmtId="0" fontId="10" fillId="0" borderId="9" xfId="0" applyFont="1" applyBorder="1" applyAlignment="1">
      <alignment horizontal="left" vertical="center" wrapText="1"/>
    </xf>
    <xf numFmtId="0" fontId="10" fillId="0" borderId="10" xfId="0" applyFont="1" applyBorder="1" applyAlignment="1">
      <alignment horizontal="left" vertical="center" wrapText="1"/>
    </xf>
    <xf numFmtId="0" fontId="20" fillId="0" borderId="3" xfId="0" applyFont="1" applyBorder="1" applyAlignment="1">
      <alignment horizontal="center" wrapText="1"/>
    </xf>
    <xf numFmtId="0" fontId="10" fillId="8" borderId="3" xfId="0" applyFont="1" applyFill="1" applyBorder="1" applyAlignment="1">
      <alignment horizontal="right" vertical="top" wrapText="1"/>
    </xf>
    <xf numFmtId="0" fontId="10" fillId="8" borderId="3" xfId="0" applyFont="1" applyFill="1" applyBorder="1" applyAlignment="1">
      <alignment horizontal="left" vertical="top" wrapText="1"/>
    </xf>
    <xf numFmtId="10" fontId="20" fillId="0" borderId="8" xfId="2" applyNumberFormat="1" applyFont="1" applyBorder="1" applyAlignment="1" applyProtection="1">
      <alignment horizontal="left" vertical="center" wrapText="1"/>
    </xf>
    <xf numFmtId="10" fontId="20" fillId="0" borderId="9" xfId="2" applyNumberFormat="1" applyFont="1" applyBorder="1" applyAlignment="1" applyProtection="1">
      <alignment horizontal="left" vertical="center" wrapText="1"/>
    </xf>
    <xf numFmtId="10" fontId="20" fillId="0" borderId="10" xfId="2" applyNumberFormat="1" applyFont="1" applyBorder="1" applyAlignment="1" applyProtection="1">
      <alignment horizontal="left" vertical="center" wrapText="1"/>
    </xf>
    <xf numFmtId="4" fontId="10" fillId="8" borderId="3" xfId="0" applyNumberFormat="1" applyFont="1" applyFill="1" applyBorder="1" applyAlignment="1">
      <alignment horizontal="right" vertical="top" wrapText="1"/>
    </xf>
    <xf numFmtId="0" fontId="10" fillId="6" borderId="3" xfId="0" applyFont="1" applyFill="1" applyBorder="1" applyAlignment="1">
      <alignment horizontal="right" vertical="top" wrapText="1"/>
    </xf>
    <xf numFmtId="0" fontId="10" fillId="6" borderId="3" xfId="0" applyFont="1" applyFill="1" applyBorder="1" applyAlignment="1">
      <alignment horizontal="left" vertical="top" wrapText="1"/>
    </xf>
    <xf numFmtId="4" fontId="10" fillId="6" borderId="3" xfId="0" applyNumberFormat="1" applyFont="1" applyFill="1" applyBorder="1" applyAlignment="1">
      <alignment horizontal="right" vertical="top" wrapText="1"/>
    </xf>
    <xf numFmtId="0" fontId="5" fillId="0" borderId="4" xfId="3" applyFont="1" applyBorder="1" applyAlignment="1">
      <alignment horizontal="left" vertical="center" wrapText="1"/>
    </xf>
    <xf numFmtId="0" fontId="5" fillId="0" borderId="0" xfId="3" applyFont="1" applyAlignment="1">
      <alignment horizontal="left" vertical="center" wrapText="1"/>
    </xf>
    <xf numFmtId="0" fontId="5" fillId="7" borderId="8" xfId="3" applyFont="1" applyFill="1" applyBorder="1" applyAlignment="1">
      <alignment horizontal="center" vertical="center" wrapText="1"/>
    </xf>
    <xf numFmtId="0" fontId="5" fillId="7" borderId="9" xfId="3" applyFont="1" applyFill="1" applyBorder="1" applyAlignment="1">
      <alignment horizontal="center" vertical="center" wrapText="1"/>
    </xf>
    <xf numFmtId="0" fontId="5" fillId="7" borderId="10" xfId="3" applyFont="1" applyFill="1" applyBorder="1" applyAlignment="1">
      <alignment horizontal="center" vertical="center" wrapText="1"/>
    </xf>
    <xf numFmtId="0" fontId="11" fillId="0" borderId="0" xfId="3" applyFont="1" applyAlignment="1">
      <alignment horizontal="center" vertical="center"/>
    </xf>
    <xf numFmtId="0" fontId="11" fillId="0" borderId="12" xfId="3" applyFont="1" applyBorder="1" applyAlignment="1">
      <alignment horizontal="center" vertical="center"/>
    </xf>
    <xf numFmtId="0" fontId="5" fillId="0" borderId="8" xfId="3" applyFont="1" applyBorder="1" applyAlignment="1">
      <alignment horizontal="right"/>
    </xf>
    <xf numFmtId="0" fontId="5" fillId="0" borderId="9" xfId="3" applyFont="1" applyBorder="1" applyAlignment="1">
      <alignment horizontal="right"/>
    </xf>
    <xf numFmtId="0" fontId="5" fillId="0" borderId="10" xfId="3" applyFont="1" applyBorder="1" applyAlignment="1">
      <alignment horizontal="right"/>
    </xf>
    <xf numFmtId="0" fontId="7" fillId="5" borderId="3" xfId="0" applyFont="1" applyFill="1" applyBorder="1" applyAlignment="1">
      <alignment horizontal="center" vertical="center" wrapText="1"/>
    </xf>
    <xf numFmtId="0" fontId="8" fillId="0" borderId="9" xfId="0" applyFont="1" applyBorder="1" applyAlignment="1">
      <alignment horizontal="left" vertical="center" wrapText="1"/>
    </xf>
    <xf numFmtId="0" fontId="8" fillId="0" borderId="10" xfId="0" applyFont="1" applyBorder="1" applyAlignment="1">
      <alignment horizontal="left" vertical="center" wrapText="1"/>
    </xf>
    <xf numFmtId="0" fontId="27" fillId="0" borderId="4" xfId="0" applyFont="1" applyBorder="1" applyAlignment="1">
      <alignment horizontal="center" wrapText="1"/>
    </xf>
    <xf numFmtId="0" fontId="27" fillId="0" borderId="5" xfId="0" applyFont="1" applyBorder="1" applyAlignment="1">
      <alignment horizontal="center" wrapText="1"/>
    </xf>
    <xf numFmtId="0" fontId="28" fillId="0" borderId="4" xfId="0" applyFont="1" applyBorder="1" applyAlignment="1">
      <alignment horizontal="center" vertical="center" wrapText="1"/>
    </xf>
    <xf numFmtId="0" fontId="28" fillId="0" borderId="5" xfId="0" applyFont="1" applyBorder="1" applyAlignment="1">
      <alignment horizontal="center" vertical="center" wrapText="1"/>
    </xf>
    <xf numFmtId="0" fontId="28" fillId="0" borderId="6" xfId="0" applyFont="1" applyBorder="1" applyAlignment="1">
      <alignment horizontal="center" vertical="center" wrapText="1"/>
    </xf>
    <xf numFmtId="0" fontId="28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left" vertical="center" wrapText="1"/>
    </xf>
    <xf numFmtId="0" fontId="5" fillId="0" borderId="9" xfId="0" applyFont="1" applyBorder="1" applyAlignment="1">
      <alignment horizontal="left" vertical="center" wrapText="1"/>
    </xf>
    <xf numFmtId="0" fontId="5" fillId="0" borderId="10" xfId="0" applyFont="1" applyBorder="1" applyAlignment="1">
      <alignment horizontal="left" vertical="center" wrapText="1"/>
    </xf>
    <xf numFmtId="0" fontId="26" fillId="0" borderId="8" xfId="0" applyFont="1" applyBorder="1" applyAlignment="1">
      <alignment horizontal="left" vertical="center"/>
    </xf>
    <xf numFmtId="0" fontId="26" fillId="0" borderId="9" xfId="0" applyFont="1" applyBorder="1" applyAlignment="1">
      <alignment horizontal="left" vertical="center"/>
    </xf>
    <xf numFmtId="0" fontId="26" fillId="0" borderId="10" xfId="0" applyFont="1" applyBorder="1" applyAlignment="1">
      <alignment horizontal="left" vertical="center"/>
    </xf>
    <xf numFmtId="0" fontId="5" fillId="0" borderId="8" xfId="0" applyFont="1" applyBorder="1" applyAlignment="1">
      <alignment horizontal="left" vertical="center"/>
    </xf>
    <xf numFmtId="0" fontId="5" fillId="0" borderId="9" xfId="0" applyFont="1" applyBorder="1" applyAlignment="1">
      <alignment horizontal="left" vertical="center"/>
    </xf>
    <xf numFmtId="0" fontId="5" fillId="0" borderId="10" xfId="0" applyFont="1" applyBorder="1" applyAlignment="1">
      <alignment horizontal="left" vertical="center"/>
    </xf>
    <xf numFmtId="49" fontId="8" fillId="0" borderId="9" xfId="0" applyNumberFormat="1" applyFont="1" applyBorder="1" applyAlignment="1">
      <alignment horizontal="left" vertical="center" wrapText="1"/>
    </xf>
    <xf numFmtId="49" fontId="8" fillId="0" borderId="9" xfId="0" applyNumberFormat="1" applyFont="1" applyBorder="1" applyAlignment="1">
      <alignment vertical="center" wrapText="1"/>
    </xf>
    <xf numFmtId="0" fontId="8" fillId="0" borderId="9" xfId="0" applyFont="1" applyBorder="1" applyAlignment="1">
      <alignment vertical="center" wrapText="1"/>
    </xf>
    <xf numFmtId="0" fontId="8" fillId="0" borderId="10" xfId="0" applyFont="1" applyBorder="1" applyAlignment="1">
      <alignment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8" fillId="0" borderId="9" xfId="0" applyFont="1" applyBorder="1" applyAlignment="1">
      <alignment vertical="center"/>
    </xf>
    <xf numFmtId="0" fontId="8" fillId="0" borderId="10" xfId="0" applyFont="1" applyBorder="1" applyAlignment="1">
      <alignment vertical="center"/>
    </xf>
    <xf numFmtId="0" fontId="11" fillId="6" borderId="8" xfId="0" applyFont="1" applyFill="1" applyBorder="1" applyAlignment="1">
      <alignment horizontal="right" vertical="center"/>
    </xf>
    <xf numFmtId="0" fontId="11" fillId="6" borderId="9" xfId="0" applyFont="1" applyFill="1" applyBorder="1" applyAlignment="1">
      <alignment horizontal="right" vertical="center"/>
    </xf>
    <xf numFmtId="0" fontId="11" fillId="6" borderId="10" xfId="0" applyFont="1" applyFill="1" applyBorder="1" applyAlignment="1">
      <alignment horizontal="right" vertical="center"/>
    </xf>
    <xf numFmtId="0" fontId="11" fillId="6" borderId="24" xfId="0" applyFont="1" applyFill="1" applyBorder="1" applyAlignment="1">
      <alignment horizontal="left" vertical="center" wrapText="1"/>
    </xf>
    <xf numFmtId="0" fontId="11" fillId="6" borderId="25" xfId="0" applyFont="1" applyFill="1" applyBorder="1" applyAlignment="1">
      <alignment horizontal="left" vertical="center" wrapText="1"/>
    </xf>
    <xf numFmtId="0" fontId="11" fillId="6" borderId="11" xfId="0" applyFont="1" applyFill="1" applyBorder="1" applyAlignment="1">
      <alignment horizontal="right" vertical="center"/>
    </xf>
    <xf numFmtId="0" fontId="11" fillId="6" borderId="2" xfId="0" applyFont="1" applyFill="1" applyBorder="1" applyAlignment="1">
      <alignment horizontal="right" vertical="center"/>
    </xf>
    <xf numFmtId="0" fontId="11" fillId="0" borderId="3" xfId="0" applyFont="1" applyBorder="1" applyAlignment="1">
      <alignment horizontal="left" vertical="center" wrapText="1"/>
    </xf>
    <xf numFmtId="0" fontId="9" fillId="0" borderId="5" xfId="0" applyFont="1" applyBorder="1" applyAlignment="1">
      <alignment horizontal="center" wrapText="1"/>
    </xf>
    <xf numFmtId="0" fontId="9" fillId="0" borderId="7" xfId="0" applyFont="1" applyBorder="1" applyAlignment="1">
      <alignment horizontal="center" wrapText="1"/>
    </xf>
    <xf numFmtId="49" fontId="11" fillId="0" borderId="3" xfId="0" applyNumberFormat="1" applyFont="1" applyBorder="1" applyAlignment="1">
      <alignment horizontal="left" vertical="center" wrapText="1"/>
    </xf>
    <xf numFmtId="0" fontId="11" fillId="6" borderId="13" xfId="0" applyFont="1" applyFill="1" applyBorder="1" applyAlignment="1">
      <alignment horizontal="center" vertical="center"/>
    </xf>
    <xf numFmtId="0" fontId="11" fillId="6" borderId="19" xfId="0" applyFont="1" applyFill="1" applyBorder="1" applyAlignment="1">
      <alignment horizontal="center" vertical="center"/>
    </xf>
    <xf numFmtId="0" fontId="11" fillId="6" borderId="14" xfId="0" applyFont="1" applyFill="1" applyBorder="1" applyAlignment="1">
      <alignment horizontal="center" vertical="center"/>
    </xf>
    <xf numFmtId="0" fontId="11" fillId="6" borderId="2" xfId="0" applyFont="1" applyFill="1" applyBorder="1" applyAlignment="1">
      <alignment horizontal="center" vertical="center"/>
    </xf>
    <xf numFmtId="0" fontId="11" fillId="6" borderId="20" xfId="0" applyFont="1" applyFill="1" applyBorder="1" applyAlignment="1">
      <alignment horizontal="center" vertical="center"/>
    </xf>
    <xf numFmtId="0" fontId="11" fillId="6" borderId="21" xfId="0" applyFont="1" applyFill="1" applyBorder="1" applyAlignment="1">
      <alignment horizontal="center" vertical="center"/>
    </xf>
    <xf numFmtId="0" fontId="11" fillId="6" borderId="15" xfId="0" applyFont="1" applyFill="1" applyBorder="1" applyAlignment="1">
      <alignment horizontal="center" vertical="center" wrapText="1"/>
    </xf>
    <xf numFmtId="0" fontId="11" fillId="6" borderId="13" xfId="0" applyFont="1" applyFill="1" applyBorder="1" applyAlignment="1">
      <alignment horizontal="center" vertical="center" wrapText="1"/>
    </xf>
    <xf numFmtId="165" fontId="11" fillId="6" borderId="16" xfId="0" applyNumberFormat="1" applyFont="1" applyFill="1" applyBorder="1" applyAlignment="1">
      <alignment horizontal="center" vertical="center" wrapText="1"/>
    </xf>
    <xf numFmtId="165" fontId="11" fillId="6" borderId="22" xfId="0" applyNumberFormat="1" applyFont="1" applyFill="1" applyBorder="1" applyAlignment="1">
      <alignment horizontal="center" vertical="center" wrapText="1"/>
    </xf>
    <xf numFmtId="0" fontId="11" fillId="8" borderId="17" xfId="0" applyFont="1" applyFill="1" applyBorder="1" applyAlignment="1">
      <alignment horizontal="center" vertical="center"/>
    </xf>
    <xf numFmtId="0" fontId="11" fillId="8" borderId="18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5" fillId="0" borderId="3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7" fillId="5" borderId="8" xfId="0" applyFont="1" applyFill="1" applyBorder="1" applyAlignment="1">
      <alignment horizontal="center" vertical="center" wrapText="1"/>
    </xf>
    <xf numFmtId="0" fontId="7" fillId="5" borderId="9" xfId="0" applyFont="1" applyFill="1" applyBorder="1" applyAlignment="1">
      <alignment horizontal="center" vertical="center" wrapText="1"/>
    </xf>
    <xf numFmtId="0" fontId="7" fillId="5" borderId="10" xfId="0" applyFont="1" applyFill="1" applyBorder="1" applyAlignment="1">
      <alignment horizontal="center" vertical="center" wrapText="1"/>
    </xf>
  </cellXfs>
  <cellStyles count="4">
    <cellStyle name="Normal" xfId="0" builtinId="0"/>
    <cellStyle name="Normal 2 3" xfId="3" xr:uid="{00000000-0005-0000-0000-000001000000}"/>
    <cellStyle name="Porcentagem" xfId="2" builtinId="5"/>
    <cellStyle name="Vírgula" xfId="1" builtinId="3"/>
  </cellStyles>
  <dxfs count="1">
    <dxf>
      <fill>
        <patternFill>
          <bgColor theme="4" tint="0.59996337778862885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hyperlink" Target="#DADOS!A1"/><Relationship Id="rId1" Type="http://schemas.openxmlformats.org/officeDocument/2006/relationships/image" Target="../media/image1.emf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hyperlink" Target="#DADOS!A1"/><Relationship Id="rId2" Type="http://schemas.openxmlformats.org/officeDocument/2006/relationships/hyperlink" Target="#COTA&#199;&#213;ES!Area_de_impressao"/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96161</xdr:colOff>
          <xdr:row>0</xdr:row>
          <xdr:rowOff>0</xdr:rowOff>
        </xdr:from>
        <xdr:to>
          <xdr:col>2</xdr:col>
          <xdr:colOff>900816</xdr:colOff>
          <xdr:row>3</xdr:row>
          <xdr:rowOff>27237</xdr:rowOff>
        </xdr:to>
        <xdr:pic>
          <xdr:nvPicPr>
            <xdr:cNvPr id="8" name="Imagem 7">
              <a:extLst>
                <a:ext uri="{FF2B5EF4-FFF2-40B4-BE49-F238E27FC236}">
                  <a16:creationId xmlns:a16="http://schemas.microsoft.com/office/drawing/2014/main" id="{00000000-0008-0000-0300-000004000000}"/>
                </a:ext>
              </a:extLst>
            </xdr:cNvPr>
            <xdr:cNvPicPr>
              <a:picLocks noChangeAspect="1"/>
              <a:extLst>
                <a:ext uri="{84589F7E-364E-4C9E-8A38-B11213B215E9}">
                  <a14:cameraTool cellRange="ImgEscudo" spid="_x0000_s1054"/>
                </a:ext>
              </a:extLst>
            </xdr:cNvPicPr>
          </xdr:nvPicPr>
          <xdr:blipFill>
            <a:blip xmlns:r="http://schemas.openxmlformats.org/officeDocument/2006/relationships" r:embed="rId1"/>
            <a:stretch>
              <a:fillRect/>
            </a:stretch>
          </xdr:blipFill>
          <xdr:spPr>
            <a:xfrm>
              <a:off x="545741" y="0"/>
              <a:ext cx="1688575" cy="568257"/>
            </a:xfrm>
            <a:prstGeom prst="rect">
              <a:avLst/>
            </a:prstGeom>
          </xdr:spPr>
        </xdr:pic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1</xdr:col>
          <xdr:colOff>188512</xdr:colOff>
          <xdr:row>3</xdr:row>
          <xdr:rowOff>46290</xdr:rowOff>
        </xdr:to>
        <xdr:pic>
          <xdr:nvPicPr>
            <xdr:cNvPr id="2" name="Imagem 1">
              <a:extLst>
                <a:ext uri="{FF2B5EF4-FFF2-40B4-BE49-F238E27FC236}">
                  <a16:creationId xmlns:a16="http://schemas.microsoft.com/office/drawing/2014/main" id="{00000000-0008-0000-0A00-000003000000}"/>
                </a:ext>
              </a:extLst>
            </xdr:cNvPr>
            <xdr:cNvPicPr>
              <a:picLocks noChangeAspect="1"/>
              <a:extLst>
                <a:ext uri="{84589F7E-364E-4C9E-8A38-B11213B215E9}">
                  <a14:cameraTool cellRange="ImgEscudo" spid="_x0000_s3085"/>
                </a:ext>
              </a:extLst>
            </xdr:cNvPicPr>
          </xdr:nvPicPr>
          <xdr:blipFill>
            <a:blip xmlns:r="http://schemas.openxmlformats.org/officeDocument/2006/relationships" r:embed="rId1"/>
            <a:stretch>
              <a:fillRect/>
            </a:stretch>
          </xdr:blipFill>
          <xdr:spPr>
            <a:xfrm>
              <a:off x="0" y="0"/>
              <a:ext cx="1651552" cy="556830"/>
            </a:xfrm>
            <a:prstGeom prst="rect">
              <a:avLst/>
            </a:prstGeom>
          </xdr:spPr>
        </xdr:pic>
        <xdr:clientData/>
      </xdr:twoCellAnchor>
    </mc:Choice>
    <mc:Fallback/>
  </mc:AlternateContent>
  <xdr:twoCellAnchor>
    <xdr:from>
      <xdr:col>6</xdr:col>
      <xdr:colOff>231914</xdr:colOff>
      <xdr:row>1</xdr:row>
      <xdr:rowOff>33130</xdr:rowOff>
    </xdr:from>
    <xdr:to>
      <xdr:col>7</xdr:col>
      <xdr:colOff>533782</xdr:colOff>
      <xdr:row>3</xdr:row>
      <xdr:rowOff>5169</xdr:rowOff>
    </xdr:to>
    <xdr:sp macro="" textlink="">
      <xdr:nvSpPr>
        <xdr:cNvPr id="3" name="Retângulo: Cantos Arredondados 3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00000000-0008-0000-0A00-000004000000}"/>
            </a:ext>
          </a:extLst>
        </xdr:cNvPr>
        <xdr:cNvSpPr/>
      </xdr:nvSpPr>
      <xdr:spPr>
        <a:xfrm>
          <a:off x="7829054" y="200770"/>
          <a:ext cx="911468" cy="314939"/>
        </a:xfrm>
        <a:prstGeom prst="round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pt-BR" sz="1100"/>
            <a:t>DADOS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1</xdr:rowOff>
        </xdr:from>
        <xdr:to>
          <xdr:col>2</xdr:col>
          <xdr:colOff>83820</xdr:colOff>
          <xdr:row>3</xdr:row>
          <xdr:rowOff>66256</xdr:rowOff>
        </xdr:to>
        <xdr:pic>
          <xdr:nvPicPr>
            <xdr:cNvPr id="2" name="Imagem 1">
              <a:extLst>
                <a:ext uri="{FF2B5EF4-FFF2-40B4-BE49-F238E27FC236}">
                  <a16:creationId xmlns:a16="http://schemas.microsoft.com/office/drawing/2014/main" id="{BC9AE590-4901-427A-8991-F4362F4E2315}"/>
                </a:ext>
              </a:extLst>
            </xdr:cNvPr>
            <xdr:cNvPicPr>
              <a:picLocks noChangeAspect="1"/>
              <a:extLst>
                <a:ext uri="{84589F7E-364E-4C9E-8A38-B11213B215E9}">
                  <a14:cameraTool cellRange="ImgEscudo" spid="_x0000_s2079"/>
                </a:ext>
              </a:extLst>
            </xdr:cNvPicPr>
          </xdr:nvPicPr>
          <xdr:blipFill>
            <a:blip xmlns:r="http://schemas.openxmlformats.org/officeDocument/2006/relationships" r:embed="rId1"/>
            <a:stretch>
              <a:fillRect/>
            </a:stretch>
          </xdr:blipFill>
          <xdr:spPr>
            <a:xfrm>
              <a:off x="0" y="1"/>
              <a:ext cx="2049780" cy="691095"/>
            </a:xfrm>
            <a:prstGeom prst="rect">
              <a:avLst/>
            </a:prstGeom>
          </xdr:spPr>
        </xdr:pic>
        <xdr:clientData/>
      </xdr:twoCellAnchor>
    </mc:Choice>
    <mc:Fallback/>
  </mc:AlternateContent>
  <xdr:twoCellAnchor>
    <xdr:from>
      <xdr:col>13</xdr:col>
      <xdr:colOff>224438</xdr:colOff>
      <xdr:row>10</xdr:row>
      <xdr:rowOff>61568</xdr:rowOff>
    </xdr:from>
    <xdr:to>
      <xdr:col>14</xdr:col>
      <xdr:colOff>150723</xdr:colOff>
      <xdr:row>11</xdr:row>
      <xdr:rowOff>53399</xdr:rowOff>
    </xdr:to>
    <xdr:sp macro="" textlink="">
      <xdr:nvSpPr>
        <xdr:cNvPr id="3" name="Seta: para a Esquerda 2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55EDBDC0-8597-4F3C-9473-E27774C502D5}"/>
            </a:ext>
          </a:extLst>
        </xdr:cNvPr>
        <xdr:cNvSpPr/>
      </xdr:nvSpPr>
      <xdr:spPr>
        <a:xfrm>
          <a:off x="14450978" y="1966568"/>
          <a:ext cx="916885" cy="174711"/>
        </a:xfrm>
        <a:prstGeom prst="lef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  <xdr:twoCellAnchor>
    <xdr:from>
      <xdr:col>13</xdr:col>
      <xdr:colOff>0</xdr:colOff>
      <xdr:row>8</xdr:row>
      <xdr:rowOff>0</xdr:rowOff>
    </xdr:from>
    <xdr:to>
      <xdr:col>14</xdr:col>
      <xdr:colOff>492369</xdr:colOff>
      <xdr:row>9</xdr:row>
      <xdr:rowOff>121126</xdr:rowOff>
    </xdr:to>
    <xdr:sp macro="" textlink="">
      <xdr:nvSpPr>
        <xdr:cNvPr id="4" name="Retângulo: Cantos Arredondados 3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36749C3E-F93E-47DE-9D30-C166D953EB8C}"/>
            </a:ext>
          </a:extLst>
        </xdr:cNvPr>
        <xdr:cNvSpPr/>
      </xdr:nvSpPr>
      <xdr:spPr>
        <a:xfrm>
          <a:off x="14226540" y="1539240"/>
          <a:ext cx="1482969" cy="304006"/>
        </a:xfrm>
        <a:prstGeom prst="round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pt-BR" sz="1100"/>
            <a:t>DADOS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Fernanda%20Gonzaga/Desktop/Prefeitura%20de%20Porto%20Murtinho%20-%2002/Prev%20fogo/REFORMA%20PREV%20FOGO/1%20-%20PMU-2022-REFORMA%20PREDIO%20CASA%20DE%20CURSOS-PLA-R00%20-%20sf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PathMissing" Target="repeated%20header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MAGENS"/>
      <sheetName val="REFERENCIA"/>
      <sheetName val="DADOS"/>
      <sheetName val="ORÇAMENTO_DES"/>
      <sheetName val="Plan1"/>
      <sheetName val="MEMORIA DE CALCULO AT"/>
      <sheetName val="COMPOSIÇÃO"/>
      <sheetName val="BANCO DADOS ARQ"/>
      <sheetName val="BANCO DADOS INC"/>
      <sheetName val="COTAÇÕES"/>
      <sheetName val="CRONOGRAMA"/>
      <sheetName val="BDI C DES"/>
      <sheetName val="BDI S DES"/>
    </sheetNames>
    <sheetDataSet>
      <sheetData sheetId="0">
        <row r="1">
          <cell r="A1" t="str">
            <v>PREFEITURA MUNICIPAL DE ANASTÁCIO</v>
          </cell>
        </row>
        <row r="2">
          <cell r="A2" t="str">
            <v>PREFEITURA MUNICIPAL DE BANDEIRANTES</v>
          </cell>
        </row>
        <row r="3">
          <cell r="A3" t="str">
            <v>PREFEITURA MUNICIPAL DE BODOQUENA</v>
          </cell>
        </row>
        <row r="4">
          <cell r="A4" t="str">
            <v>PREFEITURA MUNICIPAL DE ELDORADO</v>
          </cell>
        </row>
        <row r="5">
          <cell r="A5" t="str">
            <v>PREFEITURA MUNICIPAL DE NOVA ALVORADA DO SUL</v>
          </cell>
        </row>
        <row r="6">
          <cell r="A6" t="str">
            <v>PREFEITURA MUNICIPAL DE PORTO MURTINHO</v>
          </cell>
        </row>
        <row r="7">
          <cell r="A7" t="str">
            <v>PREFEITURA MUNICIPAL DE NAVIRAÍ</v>
          </cell>
        </row>
        <row r="8">
          <cell r="A8" t="str">
            <v>PREFEITURA MUNICIPAL DE ÁGUA CLARA</v>
          </cell>
        </row>
        <row r="9">
          <cell r="A9" t="str">
            <v>PREFEITURA MUNICIPAL DE CAARAPÓ</v>
          </cell>
        </row>
        <row r="10">
          <cell r="A10" t="str">
            <v>PREFEITURA MUNICIPAL DE JARAGUARI</v>
          </cell>
        </row>
        <row r="11">
          <cell r="A11" t="str">
            <v>PREFEITURA MUNICIPAL DE JARDIM</v>
          </cell>
        </row>
        <row r="12">
          <cell r="A12" t="str">
            <v>PREFEITURA MUNICIPAL DE RIBAS DO RIO PARDO</v>
          </cell>
        </row>
        <row r="13">
          <cell r="A13" t="str">
            <v>PREFEITURA MUNICIPAL DE SELVÍRIA</v>
          </cell>
        </row>
        <row r="14">
          <cell r="A14" t="str">
            <v>XXXXXXXXXX</v>
          </cell>
        </row>
      </sheetData>
      <sheetData sheetId="1"/>
      <sheetData sheetId="2">
        <row r="8">
          <cell r="D8" t="str">
            <v>PREFEITURA MUNICIPAL DE PORTO MURTINHO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eated header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63"/>
  <sheetViews>
    <sheetView tabSelected="1" showOutlineSymbols="0" showWhiteSpace="0" view="pageBreakPreview" zoomScaleNormal="100" zoomScaleSheetLayoutView="100" workbookViewId="0">
      <selection activeCell="D60" sqref="D60"/>
    </sheetView>
  </sheetViews>
  <sheetFormatPr defaultRowHeight="14.25" x14ac:dyDescent="0.2"/>
  <cols>
    <col min="1" max="1" width="5.75" style="65" customWidth="1"/>
    <col min="2" max="2" width="11.375" customWidth="1"/>
    <col min="3" max="3" width="13.25" bestFit="1" customWidth="1"/>
    <col min="4" max="4" width="60" bestFit="1" customWidth="1"/>
    <col min="5" max="5" width="8" bestFit="1" customWidth="1"/>
    <col min="6" max="10" width="13" bestFit="1" customWidth="1"/>
  </cols>
  <sheetData>
    <row r="1" spans="1:11" s="31" customFormat="1" x14ac:dyDescent="0.2">
      <c r="A1" s="109"/>
      <c r="B1" s="109"/>
      <c r="C1" s="109"/>
      <c r="D1" s="32" t="s">
        <v>139</v>
      </c>
      <c r="E1" s="32"/>
      <c r="F1" s="33"/>
      <c r="G1" s="34"/>
      <c r="H1" s="35"/>
      <c r="I1" s="36"/>
      <c r="J1" s="37"/>
    </row>
    <row r="2" spans="1:11" s="31" customFormat="1" ht="15.75" x14ac:dyDescent="0.2">
      <c r="A2" s="109"/>
      <c r="B2" s="109"/>
      <c r="C2" s="109"/>
      <c r="D2" s="38" t="s">
        <v>140</v>
      </c>
      <c r="E2" s="38"/>
      <c r="F2" s="39"/>
      <c r="G2" s="34"/>
      <c r="H2" s="40"/>
      <c r="I2" s="41"/>
      <c r="J2" s="42"/>
    </row>
    <row r="3" spans="1:11" s="31" customFormat="1" x14ac:dyDescent="0.2">
      <c r="A3" s="109"/>
      <c r="B3" s="109"/>
      <c r="C3" s="109"/>
      <c r="D3" s="32" t="s">
        <v>141</v>
      </c>
      <c r="E3" s="32"/>
      <c r="F3" s="43"/>
      <c r="G3" s="34"/>
      <c r="H3" s="35"/>
      <c r="I3" s="36"/>
      <c r="J3" s="37"/>
    </row>
    <row r="4" spans="1:11" s="31" customFormat="1" ht="17.45" customHeight="1" x14ac:dyDescent="0.2">
      <c r="A4" s="110" t="s">
        <v>172</v>
      </c>
      <c r="B4" s="110"/>
      <c r="C4" s="110"/>
      <c r="D4" s="110"/>
      <c r="E4" s="110"/>
      <c r="F4" s="110"/>
      <c r="G4" s="110"/>
      <c r="H4" s="110"/>
      <c r="I4" s="110"/>
      <c r="J4" s="110"/>
    </row>
    <row r="5" spans="1:11" s="44" customFormat="1" ht="11.45" customHeight="1" x14ac:dyDescent="0.2">
      <c r="A5" s="111" t="s">
        <v>143</v>
      </c>
      <c r="B5" s="111"/>
      <c r="C5" s="119" t="s">
        <v>171</v>
      </c>
      <c r="D5" s="120"/>
      <c r="E5" s="120"/>
      <c r="F5" s="120"/>
      <c r="G5" s="120"/>
      <c r="H5" s="121"/>
      <c r="I5" s="112" t="s">
        <v>145</v>
      </c>
      <c r="J5" s="112"/>
      <c r="K5" s="75"/>
    </row>
    <row r="6" spans="1:11" s="44" customFormat="1" ht="15" customHeight="1" x14ac:dyDescent="0.2">
      <c r="A6" s="111" t="s">
        <v>146</v>
      </c>
      <c r="B6" s="111"/>
      <c r="C6" s="116" t="s">
        <v>147</v>
      </c>
      <c r="D6" s="117"/>
      <c r="E6" s="117"/>
      <c r="F6" s="117"/>
      <c r="G6" s="117"/>
      <c r="H6" s="118"/>
      <c r="I6" s="122" t="s">
        <v>176</v>
      </c>
      <c r="J6" s="122"/>
    </row>
    <row r="7" spans="1:11" s="44" customFormat="1" ht="12" x14ac:dyDescent="0.2">
      <c r="A7" s="111" t="s">
        <v>148</v>
      </c>
      <c r="B7" s="111"/>
      <c r="C7" s="113" t="s">
        <v>169</v>
      </c>
      <c r="D7" s="114"/>
      <c r="E7" s="114"/>
      <c r="F7" s="114"/>
      <c r="G7" s="114"/>
      <c r="H7" s="115"/>
      <c r="I7" s="122"/>
      <c r="J7" s="122"/>
    </row>
    <row r="8" spans="1:11" s="44" customFormat="1" ht="12" x14ac:dyDescent="0.2">
      <c r="A8" s="111" t="s">
        <v>173</v>
      </c>
      <c r="B8" s="111"/>
      <c r="C8" s="125">
        <v>0.28339999999999999</v>
      </c>
      <c r="D8" s="126"/>
      <c r="E8" s="126"/>
      <c r="F8" s="126"/>
      <c r="G8" s="126"/>
      <c r="H8" s="127"/>
      <c r="I8" s="122"/>
      <c r="J8" s="122"/>
    </row>
    <row r="9" spans="1:11" s="44" customFormat="1" ht="11.45" customHeight="1" x14ac:dyDescent="0.2">
      <c r="A9" s="111" t="s">
        <v>150</v>
      </c>
      <c r="B9" s="111"/>
      <c r="C9" s="74" t="s">
        <v>170</v>
      </c>
      <c r="D9" s="74"/>
      <c r="E9" s="74"/>
      <c r="F9" s="74"/>
      <c r="G9" s="74"/>
      <c r="H9" s="74"/>
      <c r="I9" s="122"/>
      <c r="J9" s="122"/>
    </row>
    <row r="10" spans="1:11" s="44" customFormat="1" ht="12" x14ac:dyDescent="0.2">
      <c r="A10" s="111" t="s">
        <v>174</v>
      </c>
      <c r="B10" s="111"/>
      <c r="C10" s="113" t="s">
        <v>0</v>
      </c>
      <c r="D10" s="114"/>
      <c r="E10" s="114"/>
      <c r="F10" s="114"/>
      <c r="G10" s="114"/>
      <c r="H10" s="114"/>
      <c r="I10" s="114"/>
      <c r="J10" s="115"/>
    </row>
    <row r="11" spans="1:11" ht="17.45" customHeight="1" x14ac:dyDescent="0.2">
      <c r="A11" s="63" t="s">
        <v>1</v>
      </c>
      <c r="B11" s="46" t="s">
        <v>2</v>
      </c>
      <c r="C11" s="45" t="s">
        <v>3</v>
      </c>
      <c r="D11" s="45" t="s">
        <v>4</v>
      </c>
      <c r="E11" s="47" t="s">
        <v>5</v>
      </c>
      <c r="F11" s="48" t="s">
        <v>6</v>
      </c>
      <c r="G11" s="48" t="s">
        <v>7</v>
      </c>
      <c r="H11" s="48" t="s">
        <v>175</v>
      </c>
      <c r="I11" s="48" t="s">
        <v>8</v>
      </c>
      <c r="J11" s="48" t="s">
        <v>9</v>
      </c>
    </row>
    <row r="12" spans="1:11" s="68" customFormat="1" ht="15" customHeight="1" x14ac:dyDescent="0.2">
      <c r="A12" s="69" t="s">
        <v>10</v>
      </c>
      <c r="B12" s="70"/>
      <c r="C12" s="70"/>
      <c r="D12" s="70" t="s">
        <v>11</v>
      </c>
      <c r="E12" s="70"/>
      <c r="F12" s="71"/>
      <c r="G12" s="70"/>
      <c r="H12" s="70"/>
      <c r="I12" s="72">
        <v>15704.28</v>
      </c>
      <c r="J12" s="73">
        <v>0.150922210136787</v>
      </c>
    </row>
    <row r="13" spans="1:11" s="53" customFormat="1" x14ac:dyDescent="0.2">
      <c r="A13" s="56" t="s">
        <v>12</v>
      </c>
      <c r="B13" s="55" t="s">
        <v>13</v>
      </c>
      <c r="C13" s="106" t="s">
        <v>14</v>
      </c>
      <c r="D13" s="106" t="s">
        <v>15</v>
      </c>
      <c r="E13" s="56" t="s">
        <v>16</v>
      </c>
      <c r="F13" s="55">
        <v>8</v>
      </c>
      <c r="G13" s="57">
        <v>359.33</v>
      </c>
      <c r="H13" s="57">
        <v>461.16</v>
      </c>
      <c r="I13" s="57">
        <v>3689.28</v>
      </c>
      <c r="J13" s="58">
        <v>3.5454939125731603E-2</v>
      </c>
    </row>
    <row r="14" spans="1:11" s="53" customFormat="1" ht="24" x14ac:dyDescent="0.2">
      <c r="A14" s="56" t="s">
        <v>17</v>
      </c>
      <c r="B14" s="55" t="s">
        <v>18</v>
      </c>
      <c r="C14" s="106" t="s">
        <v>19</v>
      </c>
      <c r="D14" s="106" t="s">
        <v>20</v>
      </c>
      <c r="E14" s="56" t="s">
        <v>16</v>
      </c>
      <c r="F14" s="55">
        <v>10</v>
      </c>
      <c r="G14" s="57">
        <v>936.19</v>
      </c>
      <c r="H14" s="57">
        <v>1201.5</v>
      </c>
      <c r="I14" s="57">
        <v>12015</v>
      </c>
      <c r="J14" s="58">
        <v>0.11546727101105507</v>
      </c>
    </row>
    <row r="15" spans="1:11" s="68" customFormat="1" x14ac:dyDescent="0.2">
      <c r="A15" s="69" t="s">
        <v>21</v>
      </c>
      <c r="B15" s="70"/>
      <c r="C15" s="70"/>
      <c r="D15" s="70" t="s">
        <v>22</v>
      </c>
      <c r="E15" s="70"/>
      <c r="F15" s="71"/>
      <c r="G15" s="70"/>
      <c r="H15" s="70"/>
      <c r="I15" s="72">
        <v>31232.13</v>
      </c>
      <c r="J15" s="73">
        <v>0.30014888214419505</v>
      </c>
    </row>
    <row r="16" spans="1:11" s="53" customFormat="1" x14ac:dyDescent="0.2">
      <c r="A16" s="56" t="s">
        <v>23</v>
      </c>
      <c r="B16" s="55" t="s">
        <v>24</v>
      </c>
      <c r="C16" s="106" t="s">
        <v>19</v>
      </c>
      <c r="D16" s="106" t="s">
        <v>25</v>
      </c>
      <c r="E16" s="56" t="s">
        <v>16</v>
      </c>
      <c r="F16" s="55">
        <v>475.8</v>
      </c>
      <c r="G16" s="57">
        <v>17.149999999999999</v>
      </c>
      <c r="H16" s="57">
        <v>22.01</v>
      </c>
      <c r="I16" s="57">
        <v>10472.35</v>
      </c>
      <c r="J16" s="58">
        <v>0.10064200379297732</v>
      </c>
    </row>
    <row r="17" spans="1:10" s="53" customFormat="1" ht="24" x14ac:dyDescent="0.2">
      <c r="A17" s="56" t="s">
        <v>26</v>
      </c>
      <c r="B17" s="55" t="s">
        <v>27</v>
      </c>
      <c r="C17" s="106" t="s">
        <v>19</v>
      </c>
      <c r="D17" s="106" t="s">
        <v>28</v>
      </c>
      <c r="E17" s="56" t="s">
        <v>16</v>
      </c>
      <c r="F17" s="55">
        <v>475.8</v>
      </c>
      <c r="G17" s="57">
        <v>11.7</v>
      </c>
      <c r="H17" s="57">
        <v>15.01</v>
      </c>
      <c r="I17" s="57">
        <v>7141.75</v>
      </c>
      <c r="J17" s="58">
        <v>6.8634072637802954E-2</v>
      </c>
    </row>
    <row r="18" spans="1:10" s="53" customFormat="1" ht="14.45" customHeight="1" x14ac:dyDescent="0.2">
      <c r="A18" s="56" t="s">
        <v>29</v>
      </c>
      <c r="B18" s="55" t="s">
        <v>30</v>
      </c>
      <c r="C18" s="106" t="s">
        <v>19</v>
      </c>
      <c r="D18" s="106" t="s">
        <v>31</v>
      </c>
      <c r="E18" s="56" t="s">
        <v>16</v>
      </c>
      <c r="F18" s="55">
        <v>282.99</v>
      </c>
      <c r="G18" s="57">
        <v>12.39</v>
      </c>
      <c r="H18" s="57">
        <v>15.9</v>
      </c>
      <c r="I18" s="57">
        <v>4499.54</v>
      </c>
      <c r="J18" s="58">
        <v>4.3241748198508755E-2</v>
      </c>
    </row>
    <row r="19" spans="1:10" s="53" customFormat="1" ht="14.45" customHeight="1" x14ac:dyDescent="0.2">
      <c r="A19" s="56" t="s">
        <v>32</v>
      </c>
      <c r="B19" s="55" t="s">
        <v>33</v>
      </c>
      <c r="C19" s="105" t="s">
        <v>19</v>
      </c>
      <c r="D19" s="105" t="s">
        <v>34</v>
      </c>
      <c r="E19" s="56" t="s">
        <v>16</v>
      </c>
      <c r="F19" s="55">
        <v>147.71</v>
      </c>
      <c r="G19" s="57">
        <v>29.57</v>
      </c>
      <c r="H19" s="57">
        <v>37.950000000000003</v>
      </c>
      <c r="I19" s="57">
        <v>5605.59</v>
      </c>
      <c r="J19" s="58">
        <v>5.3871176005564722E-2</v>
      </c>
    </row>
    <row r="20" spans="1:10" s="53" customFormat="1" ht="14.45" customHeight="1" x14ac:dyDescent="0.2">
      <c r="A20" s="56" t="s">
        <v>35</v>
      </c>
      <c r="B20" s="55" t="s">
        <v>36</v>
      </c>
      <c r="C20" s="105" t="s">
        <v>19</v>
      </c>
      <c r="D20" s="105" t="s">
        <v>37</v>
      </c>
      <c r="E20" s="56" t="s">
        <v>16</v>
      </c>
      <c r="F20" s="55">
        <v>147.71</v>
      </c>
      <c r="G20" s="57">
        <v>13.78</v>
      </c>
      <c r="H20" s="57">
        <v>17.68</v>
      </c>
      <c r="I20" s="57">
        <v>2611.5100000000002</v>
      </c>
      <c r="J20" s="58">
        <v>2.5097289464675855E-2</v>
      </c>
    </row>
    <row r="21" spans="1:10" s="53" customFormat="1" ht="36" x14ac:dyDescent="0.2">
      <c r="A21" s="56" t="s">
        <v>38</v>
      </c>
      <c r="B21" s="55" t="s">
        <v>39</v>
      </c>
      <c r="C21" s="106" t="s">
        <v>19</v>
      </c>
      <c r="D21" s="106" t="s">
        <v>40</v>
      </c>
      <c r="E21" s="56" t="s">
        <v>16</v>
      </c>
      <c r="F21" s="55">
        <v>15.8</v>
      </c>
      <c r="G21" s="57">
        <v>44.46</v>
      </c>
      <c r="H21" s="57">
        <v>57.05</v>
      </c>
      <c r="I21" s="57">
        <v>901.39</v>
      </c>
      <c r="J21" s="58">
        <v>8.6625920446654122E-3</v>
      </c>
    </row>
    <row r="22" spans="1:10" s="68" customFormat="1" ht="14.45" customHeight="1" x14ac:dyDescent="0.2">
      <c r="A22" s="69" t="s">
        <v>41</v>
      </c>
      <c r="B22" s="70"/>
      <c r="C22" s="70"/>
      <c r="D22" s="70" t="s">
        <v>42</v>
      </c>
      <c r="E22" s="70"/>
      <c r="F22" s="71"/>
      <c r="G22" s="70"/>
      <c r="H22" s="70"/>
      <c r="I22" s="72">
        <v>14377.77</v>
      </c>
      <c r="J22" s="73">
        <v>0.13817410446313919</v>
      </c>
    </row>
    <row r="23" spans="1:10" s="53" customFormat="1" ht="36" x14ac:dyDescent="0.2">
      <c r="A23" s="56" t="s">
        <v>43</v>
      </c>
      <c r="B23" s="55" t="s">
        <v>44</v>
      </c>
      <c r="C23" s="106" t="s">
        <v>19</v>
      </c>
      <c r="D23" s="106" t="s">
        <v>45</v>
      </c>
      <c r="E23" s="56" t="s">
        <v>16</v>
      </c>
      <c r="F23" s="55">
        <v>180.54</v>
      </c>
      <c r="G23" s="57">
        <v>40.79</v>
      </c>
      <c r="H23" s="57">
        <v>52.34</v>
      </c>
      <c r="I23" s="57">
        <v>9449.4599999999991</v>
      </c>
      <c r="J23" s="58">
        <v>9.0811765187525956E-2</v>
      </c>
    </row>
    <row r="24" spans="1:10" s="53" customFormat="1" x14ac:dyDescent="0.2">
      <c r="A24" s="56"/>
      <c r="B24" s="55"/>
      <c r="C24" s="54"/>
      <c r="D24" s="54"/>
      <c r="E24" s="56"/>
      <c r="F24" s="55"/>
      <c r="G24" s="57"/>
      <c r="H24" s="57"/>
      <c r="I24" s="57"/>
      <c r="J24" s="58"/>
    </row>
    <row r="25" spans="1:10" s="53" customFormat="1" x14ac:dyDescent="0.2">
      <c r="A25" s="56"/>
      <c r="B25" s="55"/>
      <c r="C25" s="106"/>
      <c r="D25" s="106" t="s">
        <v>201</v>
      </c>
      <c r="E25" s="56"/>
      <c r="F25" s="55"/>
      <c r="G25" s="57"/>
      <c r="H25" s="57"/>
      <c r="I25" s="57"/>
      <c r="J25" s="58"/>
    </row>
    <row r="26" spans="1:10" s="53" customFormat="1" x14ac:dyDescent="0.2">
      <c r="A26" s="56"/>
      <c r="B26" s="55"/>
      <c r="C26" s="54"/>
      <c r="D26" s="54" t="s">
        <v>202</v>
      </c>
      <c r="E26" s="56"/>
      <c r="F26" s="55"/>
      <c r="G26" s="57"/>
      <c r="H26" s="57"/>
      <c r="I26" s="57"/>
      <c r="J26" s="58"/>
    </row>
    <row r="27" spans="1:10" s="53" customFormat="1" ht="14.45" customHeight="1" x14ac:dyDescent="0.2">
      <c r="A27" s="56" t="s">
        <v>46</v>
      </c>
      <c r="B27" s="55">
        <v>94991</v>
      </c>
      <c r="C27" s="106" t="s">
        <v>19</v>
      </c>
      <c r="D27" s="106" t="s">
        <v>47</v>
      </c>
      <c r="E27" s="56" t="s">
        <v>48</v>
      </c>
      <c r="F27" s="55">
        <v>4.95</v>
      </c>
      <c r="G27" s="57">
        <v>775.77</v>
      </c>
      <c r="H27" s="57">
        <v>995.62</v>
      </c>
      <c r="I27" s="57">
        <v>4928.3100000000004</v>
      </c>
      <c r="J27" s="58">
        <v>4.7362339275613216E-2</v>
      </c>
    </row>
    <row r="28" spans="1:10" s="68" customFormat="1" ht="14.45" customHeight="1" x14ac:dyDescent="0.2">
      <c r="A28" s="69" t="s">
        <v>49</v>
      </c>
      <c r="B28" s="70"/>
      <c r="C28" s="70"/>
      <c r="D28" s="70" t="s">
        <v>50</v>
      </c>
      <c r="E28" s="70"/>
      <c r="F28" s="71"/>
      <c r="G28" s="70"/>
      <c r="H28" s="70"/>
      <c r="I28" s="72">
        <v>18094.61</v>
      </c>
      <c r="J28" s="73">
        <v>0.17389390234784413</v>
      </c>
    </row>
    <row r="29" spans="1:10" s="53" customFormat="1" ht="14.45" customHeight="1" x14ac:dyDescent="0.2">
      <c r="A29" s="64" t="s">
        <v>51</v>
      </c>
      <c r="B29" s="49"/>
      <c r="C29" s="49"/>
      <c r="D29" s="49" t="s">
        <v>52</v>
      </c>
      <c r="E29" s="49"/>
      <c r="F29" s="50"/>
      <c r="G29" s="49"/>
      <c r="H29" s="49"/>
      <c r="I29" s="51">
        <v>5675.3</v>
      </c>
      <c r="J29" s="52">
        <v>5.4541107213403314E-2</v>
      </c>
    </row>
    <row r="30" spans="1:10" s="53" customFormat="1" ht="14.45" customHeight="1" x14ac:dyDescent="0.2">
      <c r="A30" s="56" t="s">
        <v>53</v>
      </c>
      <c r="B30" s="107" t="s">
        <v>54</v>
      </c>
      <c r="C30" s="106" t="s">
        <v>19</v>
      </c>
      <c r="D30" s="106" t="s">
        <v>55</v>
      </c>
      <c r="E30" s="108" t="s">
        <v>56</v>
      </c>
      <c r="F30" s="107">
        <v>40</v>
      </c>
      <c r="G30" s="57">
        <v>34.21</v>
      </c>
      <c r="H30" s="57">
        <v>43.9</v>
      </c>
      <c r="I30" s="57">
        <v>1756</v>
      </c>
      <c r="J30" s="58">
        <v>1.6875616137778833E-2</v>
      </c>
    </row>
    <row r="31" spans="1:10" s="53" customFormat="1" ht="14.45" customHeight="1" x14ac:dyDescent="0.2">
      <c r="A31" s="56" t="s">
        <v>57</v>
      </c>
      <c r="B31" s="55" t="s">
        <v>58</v>
      </c>
      <c r="C31" s="54" t="s">
        <v>14</v>
      </c>
      <c r="D31" s="54" t="s">
        <v>59</v>
      </c>
      <c r="E31" s="56" t="s">
        <v>56</v>
      </c>
      <c r="F31" s="55">
        <v>10</v>
      </c>
      <c r="G31" s="57">
        <v>305.39</v>
      </c>
      <c r="H31" s="57">
        <v>391.93</v>
      </c>
      <c r="I31" s="57">
        <v>3919.3</v>
      </c>
      <c r="J31" s="58">
        <v>3.7665491075624481E-2</v>
      </c>
    </row>
    <row r="32" spans="1:10" s="53" customFormat="1" x14ac:dyDescent="0.2">
      <c r="A32" s="64" t="s">
        <v>60</v>
      </c>
      <c r="B32" s="49"/>
      <c r="C32" s="49"/>
      <c r="D32" s="49" t="s">
        <v>61</v>
      </c>
      <c r="E32" s="49"/>
      <c r="F32" s="50"/>
      <c r="G32" s="49"/>
      <c r="H32" s="49"/>
      <c r="I32" s="51">
        <v>3049.31</v>
      </c>
      <c r="J32" s="52">
        <v>2.9304661187409098E-2</v>
      </c>
    </row>
    <row r="33" spans="1:10" s="53" customFormat="1" ht="24" x14ac:dyDescent="0.2">
      <c r="A33" s="56" t="s">
        <v>62</v>
      </c>
      <c r="B33" s="107" t="s">
        <v>63</v>
      </c>
      <c r="C33" s="106" t="s">
        <v>19</v>
      </c>
      <c r="D33" s="106" t="s">
        <v>64</v>
      </c>
      <c r="E33" s="108" t="s">
        <v>56</v>
      </c>
      <c r="F33" s="107">
        <v>15</v>
      </c>
      <c r="G33" s="57">
        <v>27.19</v>
      </c>
      <c r="H33" s="57">
        <v>34.89</v>
      </c>
      <c r="I33" s="57">
        <v>523.35</v>
      </c>
      <c r="J33" s="58">
        <v>5.0295294451631854E-3</v>
      </c>
    </row>
    <row r="34" spans="1:10" s="53" customFormat="1" ht="24" x14ac:dyDescent="0.2">
      <c r="A34" s="56" t="s">
        <v>65</v>
      </c>
      <c r="B34" s="107" t="s">
        <v>66</v>
      </c>
      <c r="C34" s="106" t="s">
        <v>19</v>
      </c>
      <c r="D34" s="106" t="s">
        <v>67</v>
      </c>
      <c r="E34" s="108" t="s">
        <v>56</v>
      </c>
      <c r="F34" s="107">
        <v>3</v>
      </c>
      <c r="G34" s="57">
        <v>41.36</v>
      </c>
      <c r="H34" s="57">
        <v>53.08</v>
      </c>
      <c r="I34" s="57">
        <v>159.24</v>
      </c>
      <c r="J34" s="58">
        <v>1.5303377641115612E-3</v>
      </c>
    </row>
    <row r="35" spans="1:10" s="53" customFormat="1" ht="39" customHeight="1" x14ac:dyDescent="0.2">
      <c r="A35" s="56" t="s">
        <v>68</v>
      </c>
      <c r="B35" s="107" t="s">
        <v>69</v>
      </c>
      <c r="C35" s="106" t="s">
        <v>19</v>
      </c>
      <c r="D35" s="106" t="s">
        <v>70</v>
      </c>
      <c r="E35" s="108" t="s">
        <v>56</v>
      </c>
      <c r="F35" s="107">
        <v>12</v>
      </c>
      <c r="G35" s="57">
        <v>41.5</v>
      </c>
      <c r="H35" s="57">
        <v>53.26</v>
      </c>
      <c r="I35" s="57">
        <v>639.12</v>
      </c>
      <c r="J35" s="58">
        <v>6.1421092175268843E-3</v>
      </c>
    </row>
    <row r="36" spans="1:10" s="53" customFormat="1" ht="39" customHeight="1" x14ac:dyDescent="0.2">
      <c r="A36" s="56" t="s">
        <v>71</v>
      </c>
      <c r="B36" s="107" t="s">
        <v>72</v>
      </c>
      <c r="C36" s="106" t="s">
        <v>19</v>
      </c>
      <c r="D36" s="106" t="s">
        <v>73</v>
      </c>
      <c r="E36" s="108" t="s">
        <v>56</v>
      </c>
      <c r="F36" s="107">
        <v>10</v>
      </c>
      <c r="G36" s="57">
        <v>32.119999999999997</v>
      </c>
      <c r="H36" s="57">
        <v>41.22</v>
      </c>
      <c r="I36" s="57">
        <v>412.2</v>
      </c>
      <c r="J36" s="58">
        <v>3.9613490728886303E-3</v>
      </c>
    </row>
    <row r="37" spans="1:10" s="53" customFormat="1" ht="39" customHeight="1" x14ac:dyDescent="0.2">
      <c r="A37" s="56" t="s">
        <v>74</v>
      </c>
      <c r="B37" s="107" t="s">
        <v>75</v>
      </c>
      <c r="C37" s="106" t="s">
        <v>19</v>
      </c>
      <c r="D37" s="106" t="s">
        <v>76</v>
      </c>
      <c r="E37" s="108" t="s">
        <v>56</v>
      </c>
      <c r="F37" s="107">
        <v>30</v>
      </c>
      <c r="G37" s="57">
        <v>28.5</v>
      </c>
      <c r="H37" s="57">
        <v>36.57</v>
      </c>
      <c r="I37" s="57">
        <v>1097.0999999999999</v>
      </c>
      <c r="J37" s="58">
        <v>1.0543415982207949E-2</v>
      </c>
    </row>
    <row r="38" spans="1:10" s="53" customFormat="1" ht="39" customHeight="1" x14ac:dyDescent="0.2">
      <c r="A38" s="56" t="s">
        <v>77</v>
      </c>
      <c r="B38" s="107" t="s">
        <v>78</v>
      </c>
      <c r="C38" s="106" t="s">
        <v>19</v>
      </c>
      <c r="D38" s="106" t="s">
        <v>79</v>
      </c>
      <c r="E38" s="108" t="s">
        <v>56</v>
      </c>
      <c r="F38" s="107">
        <v>5</v>
      </c>
      <c r="G38" s="57">
        <v>34.020000000000003</v>
      </c>
      <c r="H38" s="57">
        <v>43.66</v>
      </c>
      <c r="I38" s="57">
        <v>218.3</v>
      </c>
      <c r="J38" s="58">
        <v>2.0979197055108882E-3</v>
      </c>
    </row>
    <row r="39" spans="1:10" s="53" customFormat="1" ht="24" customHeight="1" x14ac:dyDescent="0.2">
      <c r="A39" s="64" t="s">
        <v>80</v>
      </c>
      <c r="B39" s="49"/>
      <c r="C39" s="49"/>
      <c r="D39" s="49" t="s">
        <v>81</v>
      </c>
      <c r="E39" s="49"/>
      <c r="F39" s="50"/>
      <c r="G39" s="49"/>
      <c r="H39" s="49"/>
      <c r="I39" s="51">
        <v>9370</v>
      </c>
      <c r="J39" s="52">
        <v>9.0048133947031705E-2</v>
      </c>
    </row>
    <row r="40" spans="1:10" s="53" customFormat="1" ht="39" customHeight="1" x14ac:dyDescent="0.2">
      <c r="A40" s="56" t="s">
        <v>82</v>
      </c>
      <c r="B40" s="55" t="s">
        <v>83</v>
      </c>
      <c r="C40" s="105" t="s">
        <v>19</v>
      </c>
      <c r="D40" s="105" t="s">
        <v>84</v>
      </c>
      <c r="E40" s="56" t="s">
        <v>85</v>
      </c>
      <c r="F40" s="55">
        <v>400</v>
      </c>
      <c r="G40" s="57">
        <v>2.69</v>
      </c>
      <c r="H40" s="57">
        <v>3.45</v>
      </c>
      <c r="I40" s="57">
        <v>1380</v>
      </c>
      <c r="J40" s="58">
        <v>1.3262158468186101E-2</v>
      </c>
    </row>
    <row r="41" spans="1:10" s="53" customFormat="1" ht="39" customHeight="1" x14ac:dyDescent="0.2">
      <c r="A41" s="56" t="s">
        <v>86</v>
      </c>
      <c r="B41" s="107" t="s">
        <v>87</v>
      </c>
      <c r="C41" s="106" t="s">
        <v>19</v>
      </c>
      <c r="D41" s="106" t="s">
        <v>88</v>
      </c>
      <c r="E41" s="108" t="s">
        <v>85</v>
      </c>
      <c r="F41" s="107">
        <v>1000</v>
      </c>
      <c r="G41" s="57">
        <v>3.89</v>
      </c>
      <c r="H41" s="57">
        <v>4.99</v>
      </c>
      <c r="I41" s="57">
        <v>4990</v>
      </c>
      <c r="J41" s="58">
        <v>4.7955196200180177E-2</v>
      </c>
    </row>
    <row r="42" spans="1:10" s="53" customFormat="1" ht="39" customHeight="1" x14ac:dyDescent="0.2">
      <c r="A42" s="56" t="s">
        <v>89</v>
      </c>
      <c r="B42" s="107" t="s">
        <v>90</v>
      </c>
      <c r="C42" s="106" t="s">
        <v>19</v>
      </c>
      <c r="D42" s="106" t="s">
        <v>91</v>
      </c>
      <c r="E42" s="108" t="s">
        <v>85</v>
      </c>
      <c r="F42" s="107">
        <v>250</v>
      </c>
      <c r="G42" s="57">
        <v>6</v>
      </c>
      <c r="H42" s="57">
        <v>7.7</v>
      </c>
      <c r="I42" s="57">
        <v>1925</v>
      </c>
      <c r="J42" s="58">
        <v>1.8499750037143655E-2</v>
      </c>
    </row>
    <row r="43" spans="1:10" s="53" customFormat="1" ht="39" customHeight="1" x14ac:dyDescent="0.2">
      <c r="A43" s="56" t="s">
        <v>92</v>
      </c>
      <c r="B43" s="107" t="s">
        <v>93</v>
      </c>
      <c r="C43" s="106" t="s">
        <v>19</v>
      </c>
      <c r="D43" s="106" t="s">
        <v>94</v>
      </c>
      <c r="E43" s="108" t="s">
        <v>85</v>
      </c>
      <c r="F43" s="107">
        <v>100</v>
      </c>
      <c r="G43" s="57">
        <v>8.3800000000000008</v>
      </c>
      <c r="H43" s="57">
        <v>10.75</v>
      </c>
      <c r="I43" s="57">
        <v>1075</v>
      </c>
      <c r="J43" s="58">
        <v>1.033102924152178E-2</v>
      </c>
    </row>
    <row r="44" spans="1:10" s="68" customFormat="1" ht="24" customHeight="1" x14ac:dyDescent="0.2">
      <c r="A44" s="69" t="s">
        <v>95</v>
      </c>
      <c r="B44" s="70"/>
      <c r="C44" s="70"/>
      <c r="D44" s="70" t="s">
        <v>96</v>
      </c>
      <c r="E44" s="70"/>
      <c r="F44" s="71"/>
      <c r="G44" s="70"/>
      <c r="H44" s="70"/>
      <c r="I44" s="72">
        <v>8602.67</v>
      </c>
      <c r="J44" s="73">
        <v>8.2673893325732259E-2</v>
      </c>
    </row>
    <row r="45" spans="1:10" s="53" customFormat="1" ht="24" customHeight="1" x14ac:dyDescent="0.2">
      <c r="A45" s="64" t="s">
        <v>97</v>
      </c>
      <c r="B45" s="49"/>
      <c r="C45" s="49"/>
      <c r="D45" s="49" t="s">
        <v>98</v>
      </c>
      <c r="E45" s="49"/>
      <c r="F45" s="50"/>
      <c r="G45" s="49"/>
      <c r="H45" s="49"/>
      <c r="I45" s="51">
        <v>3244.8</v>
      </c>
      <c r="J45" s="52">
        <v>3.1183370867804535E-2</v>
      </c>
    </row>
    <row r="46" spans="1:10" s="53" customFormat="1" ht="52.15" customHeight="1" x14ac:dyDescent="0.2">
      <c r="A46" s="56" t="s">
        <v>99</v>
      </c>
      <c r="B46" s="107" t="s">
        <v>100</v>
      </c>
      <c r="C46" s="106" t="s">
        <v>19</v>
      </c>
      <c r="D46" s="106" t="s">
        <v>101</v>
      </c>
      <c r="E46" s="108" t="s">
        <v>85</v>
      </c>
      <c r="F46" s="107">
        <v>30</v>
      </c>
      <c r="G46" s="57">
        <v>46.49</v>
      </c>
      <c r="H46" s="57">
        <v>59.66</v>
      </c>
      <c r="I46" s="57">
        <v>1789.8</v>
      </c>
      <c r="J46" s="58">
        <v>1.7200442917651798E-2</v>
      </c>
    </row>
    <row r="47" spans="1:10" s="53" customFormat="1" ht="25.9" customHeight="1" x14ac:dyDescent="0.2">
      <c r="A47" s="56" t="s">
        <v>102</v>
      </c>
      <c r="B47" s="107" t="s">
        <v>103</v>
      </c>
      <c r="C47" s="106" t="s">
        <v>14</v>
      </c>
      <c r="D47" s="106" t="s">
        <v>104</v>
      </c>
      <c r="E47" s="108" t="s">
        <v>85</v>
      </c>
      <c r="F47" s="107">
        <v>50</v>
      </c>
      <c r="G47" s="57">
        <v>22.68</v>
      </c>
      <c r="H47" s="57">
        <v>29.1</v>
      </c>
      <c r="I47" s="57">
        <v>1455</v>
      </c>
      <c r="J47" s="58">
        <v>1.3982927950152735E-2</v>
      </c>
    </row>
    <row r="48" spans="1:10" s="53" customFormat="1" ht="24" customHeight="1" x14ac:dyDescent="0.2">
      <c r="A48" s="64" t="s">
        <v>105</v>
      </c>
      <c r="B48" s="49"/>
      <c r="C48" s="49"/>
      <c r="D48" s="49" t="s">
        <v>106</v>
      </c>
      <c r="E48" s="49"/>
      <c r="F48" s="50"/>
      <c r="G48" s="49"/>
      <c r="H48" s="49"/>
      <c r="I48" s="51">
        <v>3123.6</v>
      </c>
      <c r="J48" s="52">
        <v>3.0018607384946449E-2</v>
      </c>
    </row>
    <row r="49" spans="1:10" s="53" customFormat="1" ht="25.9" customHeight="1" x14ac:dyDescent="0.2">
      <c r="A49" s="56" t="s">
        <v>107</v>
      </c>
      <c r="B49" s="107" t="s">
        <v>108</v>
      </c>
      <c r="C49" s="106" t="s">
        <v>14</v>
      </c>
      <c r="D49" s="106" t="s">
        <v>109</v>
      </c>
      <c r="E49" s="108" t="s">
        <v>85</v>
      </c>
      <c r="F49" s="107">
        <v>30</v>
      </c>
      <c r="G49" s="57">
        <v>67.400000000000006</v>
      </c>
      <c r="H49" s="57">
        <v>86.5</v>
      </c>
      <c r="I49" s="57">
        <v>2595</v>
      </c>
      <c r="J49" s="58">
        <v>2.49386240760456E-2</v>
      </c>
    </row>
    <row r="50" spans="1:10" s="53" customFormat="1" ht="25.9" customHeight="1" x14ac:dyDescent="0.2">
      <c r="A50" s="56" t="s">
        <v>110</v>
      </c>
      <c r="B50" s="107" t="s">
        <v>111</v>
      </c>
      <c r="C50" s="106" t="s">
        <v>14</v>
      </c>
      <c r="D50" s="106" t="s">
        <v>112</v>
      </c>
      <c r="E50" s="108" t="s">
        <v>85</v>
      </c>
      <c r="F50" s="107">
        <v>10</v>
      </c>
      <c r="G50" s="57">
        <v>41.19</v>
      </c>
      <c r="H50" s="57">
        <v>52.86</v>
      </c>
      <c r="I50" s="57">
        <v>528.6</v>
      </c>
      <c r="J50" s="58">
        <v>5.0799833089008499E-3</v>
      </c>
    </row>
    <row r="51" spans="1:10" s="53" customFormat="1" ht="24" customHeight="1" x14ac:dyDescent="0.2">
      <c r="A51" s="64" t="s">
        <v>113</v>
      </c>
      <c r="B51" s="49"/>
      <c r="C51" s="49"/>
      <c r="D51" s="49" t="s">
        <v>114</v>
      </c>
      <c r="E51" s="49"/>
      <c r="F51" s="50"/>
      <c r="G51" s="49"/>
      <c r="H51" s="49"/>
      <c r="I51" s="51">
        <v>2234.27</v>
      </c>
      <c r="J51" s="52">
        <v>2.1471915072981275E-2</v>
      </c>
    </row>
    <row r="52" spans="1:10" s="53" customFormat="1" ht="39" customHeight="1" x14ac:dyDescent="0.2">
      <c r="A52" s="56" t="s">
        <v>115</v>
      </c>
      <c r="B52" s="107" t="s">
        <v>116</v>
      </c>
      <c r="C52" s="106" t="s">
        <v>19</v>
      </c>
      <c r="D52" s="106" t="s">
        <v>117</v>
      </c>
      <c r="E52" s="108" t="s">
        <v>56</v>
      </c>
      <c r="F52" s="107">
        <v>1</v>
      </c>
      <c r="G52" s="57">
        <v>118.04</v>
      </c>
      <c r="H52" s="57">
        <v>151.49</v>
      </c>
      <c r="I52" s="57">
        <v>151.49</v>
      </c>
      <c r="J52" s="58">
        <v>1.455858250975009E-3</v>
      </c>
    </row>
    <row r="53" spans="1:10" s="53" customFormat="1" ht="25.9" customHeight="1" x14ac:dyDescent="0.2">
      <c r="A53" s="56" t="s">
        <v>118</v>
      </c>
      <c r="B53" s="107" t="s">
        <v>119</v>
      </c>
      <c r="C53" s="106" t="s">
        <v>14</v>
      </c>
      <c r="D53" s="106" t="s">
        <v>120</v>
      </c>
      <c r="E53" s="108" t="s">
        <v>56</v>
      </c>
      <c r="F53" s="107">
        <v>1</v>
      </c>
      <c r="G53" s="57">
        <v>674.06</v>
      </c>
      <c r="H53" s="57">
        <v>865.08</v>
      </c>
      <c r="I53" s="57">
        <v>865.08</v>
      </c>
      <c r="J53" s="58">
        <v>8.3136435127959644E-3</v>
      </c>
    </row>
    <row r="54" spans="1:10" s="53" customFormat="1" ht="52.15" customHeight="1" x14ac:dyDescent="0.2">
      <c r="A54" s="56" t="s">
        <v>121</v>
      </c>
      <c r="B54" s="107" t="s">
        <v>122</v>
      </c>
      <c r="C54" s="106" t="s">
        <v>14</v>
      </c>
      <c r="D54" s="106" t="s">
        <v>123</v>
      </c>
      <c r="E54" s="108" t="s">
        <v>56</v>
      </c>
      <c r="F54" s="107">
        <v>1</v>
      </c>
      <c r="G54" s="57">
        <v>623.35</v>
      </c>
      <c r="H54" s="57">
        <v>800</v>
      </c>
      <c r="I54" s="57">
        <v>800</v>
      </c>
      <c r="J54" s="58">
        <v>7.6882078076441164E-3</v>
      </c>
    </row>
    <row r="55" spans="1:10" s="53" customFormat="1" ht="25.9" customHeight="1" x14ac:dyDescent="0.2">
      <c r="A55" s="56" t="s">
        <v>124</v>
      </c>
      <c r="B55" s="107" t="s">
        <v>125</v>
      </c>
      <c r="C55" s="106" t="s">
        <v>14</v>
      </c>
      <c r="D55" s="106" t="s">
        <v>126</v>
      </c>
      <c r="E55" s="108" t="s">
        <v>56</v>
      </c>
      <c r="F55" s="107">
        <v>1</v>
      </c>
      <c r="G55" s="57">
        <v>78.599999999999994</v>
      </c>
      <c r="H55" s="57">
        <v>100.87</v>
      </c>
      <c r="I55" s="57">
        <v>100.87</v>
      </c>
      <c r="J55" s="58">
        <v>9.6938690194632744E-4</v>
      </c>
    </row>
    <row r="56" spans="1:10" s="53" customFormat="1" ht="64.900000000000006" customHeight="1" x14ac:dyDescent="0.2">
      <c r="A56" s="56" t="s">
        <v>127</v>
      </c>
      <c r="B56" s="107" t="s">
        <v>128</v>
      </c>
      <c r="C56" s="106" t="s">
        <v>19</v>
      </c>
      <c r="D56" s="106" t="s">
        <v>129</v>
      </c>
      <c r="E56" s="108" t="s">
        <v>56</v>
      </c>
      <c r="F56" s="107">
        <v>1</v>
      </c>
      <c r="G56" s="57">
        <v>246.87</v>
      </c>
      <c r="H56" s="57">
        <v>316.83</v>
      </c>
      <c r="I56" s="57">
        <v>316.83</v>
      </c>
      <c r="J56" s="58">
        <v>3.0448185996198567E-3</v>
      </c>
    </row>
    <row r="57" spans="1:10" s="68" customFormat="1" ht="24" customHeight="1" x14ac:dyDescent="0.2">
      <c r="A57" s="69" t="s">
        <v>130</v>
      </c>
      <c r="B57" s="70"/>
      <c r="C57" s="70"/>
      <c r="D57" s="70" t="s">
        <v>131</v>
      </c>
      <c r="E57" s="70"/>
      <c r="F57" s="71"/>
      <c r="G57" s="70"/>
      <c r="H57" s="70"/>
      <c r="I57" s="72">
        <v>16044</v>
      </c>
      <c r="J57" s="73">
        <v>0.15418700758230275</v>
      </c>
    </row>
    <row r="58" spans="1:10" s="53" customFormat="1" ht="39" customHeight="1" x14ac:dyDescent="0.2">
      <c r="A58" s="56" t="s">
        <v>132</v>
      </c>
      <c r="B58" s="55" t="s">
        <v>133</v>
      </c>
      <c r="C58" s="54" t="s">
        <v>19</v>
      </c>
      <c r="D58" s="54" t="s">
        <v>134</v>
      </c>
      <c r="E58" s="56" t="s">
        <v>135</v>
      </c>
      <c r="F58" s="55">
        <v>4200</v>
      </c>
      <c r="G58" s="57">
        <v>2.98</v>
      </c>
      <c r="H58" s="57">
        <v>3.82</v>
      </c>
      <c r="I58" s="57">
        <v>16044</v>
      </c>
      <c r="J58" s="58">
        <v>0.15418700758230275</v>
      </c>
    </row>
    <row r="59" spans="1:10" s="53" customFormat="1" x14ac:dyDescent="0.2">
      <c r="A59" s="59"/>
      <c r="B59" s="59"/>
      <c r="C59" s="59"/>
      <c r="D59" s="59"/>
      <c r="E59" s="59"/>
      <c r="F59" s="59"/>
      <c r="G59" s="59"/>
      <c r="H59" s="59"/>
      <c r="I59" s="59"/>
      <c r="J59" s="59"/>
    </row>
    <row r="60" spans="1:10" s="53" customFormat="1" x14ac:dyDescent="0.2">
      <c r="A60" s="129"/>
      <c r="B60" s="129"/>
      <c r="C60" s="129"/>
      <c r="D60" s="60"/>
      <c r="E60" s="61"/>
      <c r="F60" s="130" t="s">
        <v>136</v>
      </c>
      <c r="G60" s="129"/>
      <c r="H60" s="131">
        <v>81101.62</v>
      </c>
      <c r="I60" s="129"/>
      <c r="J60" s="129"/>
    </row>
    <row r="61" spans="1:10" s="53" customFormat="1" x14ac:dyDescent="0.2">
      <c r="A61" s="129"/>
      <c r="B61" s="129"/>
      <c r="C61" s="129"/>
      <c r="D61" s="60"/>
      <c r="E61" s="61"/>
      <c r="F61" s="130" t="s">
        <v>137</v>
      </c>
      <c r="G61" s="129"/>
      <c r="H61" s="131">
        <v>22953.84</v>
      </c>
      <c r="I61" s="129"/>
      <c r="J61" s="129"/>
    </row>
    <row r="62" spans="1:10" s="68" customFormat="1" x14ac:dyDescent="0.2">
      <c r="A62" s="123"/>
      <c r="B62" s="123"/>
      <c r="C62" s="123"/>
      <c r="D62" s="66"/>
      <c r="E62" s="67"/>
      <c r="F62" s="124" t="s">
        <v>138</v>
      </c>
      <c r="G62" s="123"/>
      <c r="H62" s="128">
        <v>104055.46</v>
      </c>
      <c r="I62" s="123"/>
      <c r="J62" s="123"/>
    </row>
    <row r="63" spans="1:10" s="53" customFormat="1" ht="60" customHeight="1" x14ac:dyDescent="0.2">
      <c r="A63" s="62"/>
      <c r="B63" s="62"/>
      <c r="C63" s="62"/>
      <c r="D63" s="62"/>
      <c r="E63" s="62"/>
      <c r="F63" s="62"/>
      <c r="G63" s="62"/>
      <c r="H63" s="62"/>
      <c r="I63" s="62"/>
      <c r="J63" s="62"/>
    </row>
  </sheetData>
  <mergeCells count="24">
    <mergeCell ref="A10:B10"/>
    <mergeCell ref="A62:C62"/>
    <mergeCell ref="F62:G62"/>
    <mergeCell ref="C10:J10"/>
    <mergeCell ref="C8:H8"/>
    <mergeCell ref="H62:J62"/>
    <mergeCell ref="A60:C60"/>
    <mergeCell ref="F60:G60"/>
    <mergeCell ref="H60:J60"/>
    <mergeCell ref="A61:C61"/>
    <mergeCell ref="F61:G61"/>
    <mergeCell ref="H61:J61"/>
    <mergeCell ref="A1:C3"/>
    <mergeCell ref="A4:J4"/>
    <mergeCell ref="A5:B5"/>
    <mergeCell ref="A6:B6"/>
    <mergeCell ref="A7:B7"/>
    <mergeCell ref="I5:J5"/>
    <mergeCell ref="C7:H7"/>
    <mergeCell ref="C6:H6"/>
    <mergeCell ref="C5:H5"/>
    <mergeCell ref="I6:J9"/>
    <mergeCell ref="A8:B8"/>
    <mergeCell ref="A9:B9"/>
  </mergeCells>
  <pageMargins left="0.5" right="0.5" top="1" bottom="1" header="0.5" footer="0.5"/>
  <pageSetup paperSize="9" scale="72" fitToHeight="0" orientation="landscape" r:id="rId1"/>
  <headerFooter>
    <oddHeader xml:space="preserve">&amp;L &amp;C      
   PREFEITURA MUNICIPAL DE PORTO MURTINHO      
   SECRETARIA DE OBRAS      
</oddHeader>
    <oddFooter xml:space="preserve">&amp;L </oddFooter>
  </headerFooter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54"/>
  <sheetViews>
    <sheetView workbookViewId="0">
      <selection activeCell="C16" sqref="C16"/>
    </sheetView>
  </sheetViews>
  <sheetFormatPr defaultColWidth="8" defaultRowHeight="12.75" x14ac:dyDescent="0.2"/>
  <cols>
    <col min="1" max="1" width="19.25" style="80" customWidth="1"/>
    <col min="2" max="2" width="19.75" style="80" customWidth="1"/>
    <col min="3" max="3" width="16.5" style="80" customWidth="1"/>
    <col min="4" max="4" width="21.25" style="80" customWidth="1"/>
    <col min="5" max="5" width="14.5" style="80" customWidth="1"/>
    <col min="6" max="6" width="8.625" style="80" customWidth="1"/>
    <col min="7" max="16384" width="8" style="80"/>
  </cols>
  <sheetData>
    <row r="1" spans="1:6" ht="13.15" customHeight="1" x14ac:dyDescent="0.2">
      <c r="A1" s="79"/>
      <c r="B1" s="151" t="s">
        <v>139</v>
      </c>
      <c r="C1" s="152"/>
      <c r="D1" s="152"/>
      <c r="E1" s="152"/>
      <c r="F1" s="153"/>
    </row>
    <row r="2" spans="1:6" ht="13.9" customHeight="1" x14ac:dyDescent="0.2">
      <c r="A2" s="81"/>
      <c r="B2" s="154" t="s">
        <v>140</v>
      </c>
      <c r="C2" s="155"/>
      <c r="D2" s="155"/>
      <c r="E2" s="155"/>
      <c r="F2" s="156"/>
    </row>
    <row r="3" spans="1:6" ht="13.15" customHeight="1" x14ac:dyDescent="0.2">
      <c r="A3" s="81"/>
      <c r="B3" s="157" t="s">
        <v>141</v>
      </c>
      <c r="C3" s="158"/>
      <c r="D3" s="158"/>
      <c r="E3" s="158"/>
      <c r="F3" s="159"/>
    </row>
    <row r="4" spans="1:6" ht="20.25" x14ac:dyDescent="0.2">
      <c r="A4" s="142" t="s">
        <v>177</v>
      </c>
      <c r="B4" s="142"/>
      <c r="C4" s="142"/>
      <c r="D4" s="142"/>
      <c r="E4" s="142"/>
      <c r="F4" s="142"/>
    </row>
    <row r="5" spans="1:6" ht="12.6" customHeight="1" x14ac:dyDescent="0.2">
      <c r="A5" s="2" t="s">
        <v>143</v>
      </c>
      <c r="B5" s="160"/>
      <c r="C5" s="143"/>
      <c r="D5" s="144"/>
      <c r="E5" s="82" t="s">
        <v>145</v>
      </c>
      <c r="F5" s="83"/>
    </row>
    <row r="6" spans="1:6" ht="12.6" customHeight="1" x14ac:dyDescent="0.2">
      <c r="A6" s="2" t="s">
        <v>178</v>
      </c>
      <c r="B6" s="161"/>
      <c r="C6" s="162"/>
      <c r="D6" s="163"/>
      <c r="E6" s="145"/>
      <c r="F6" s="146"/>
    </row>
    <row r="7" spans="1:6" ht="12.6" customHeight="1" x14ac:dyDescent="0.2">
      <c r="A7" s="2" t="s">
        <v>179</v>
      </c>
      <c r="B7" s="161"/>
      <c r="C7" s="162"/>
      <c r="D7" s="163"/>
      <c r="E7" s="164" t="s">
        <v>180</v>
      </c>
      <c r="F7" s="165"/>
    </row>
    <row r="8" spans="1:6" ht="18" customHeight="1" x14ac:dyDescent="0.2">
      <c r="A8" s="2" t="s">
        <v>150</v>
      </c>
      <c r="B8" s="168"/>
      <c r="C8" s="168"/>
      <c r="D8" s="169"/>
      <c r="E8" s="166"/>
      <c r="F8" s="167"/>
    </row>
    <row r="9" spans="1:6" ht="4.1500000000000004" customHeight="1" x14ac:dyDescent="0.2">
      <c r="A9" s="132"/>
      <c r="B9" s="133"/>
      <c r="C9" s="133"/>
      <c r="D9" s="133"/>
      <c r="E9" s="133"/>
      <c r="F9" s="84"/>
    </row>
    <row r="10" spans="1:6" ht="24" customHeight="1" x14ac:dyDescent="0.2">
      <c r="A10" s="85" t="s">
        <v>181</v>
      </c>
      <c r="B10" s="134" t="s">
        <v>182</v>
      </c>
      <c r="C10" s="135"/>
      <c r="D10" s="135"/>
      <c r="E10" s="135"/>
      <c r="F10" s="136"/>
    </row>
    <row r="11" spans="1:6" x14ac:dyDescent="0.2">
      <c r="A11" s="86"/>
      <c r="B11" s="87"/>
      <c r="C11" s="87"/>
      <c r="D11" s="87"/>
      <c r="E11" s="87"/>
      <c r="F11" s="84"/>
    </row>
    <row r="12" spans="1:6" x14ac:dyDescent="0.2">
      <c r="A12" s="88" t="s">
        <v>183</v>
      </c>
      <c r="B12" s="87"/>
      <c r="C12" s="87"/>
      <c r="D12" s="89"/>
      <c r="E12" s="89"/>
      <c r="F12" s="90"/>
    </row>
    <row r="13" spans="1:6" x14ac:dyDescent="0.2">
      <c r="A13" s="86"/>
      <c r="B13" s="87" t="s">
        <v>184</v>
      </c>
      <c r="C13" s="91">
        <v>3.65</v>
      </c>
      <c r="D13" s="92" t="s">
        <v>154</v>
      </c>
      <c r="E13" s="89"/>
      <c r="F13" s="90"/>
    </row>
    <row r="14" spans="1:6" x14ac:dyDescent="0.2">
      <c r="A14" s="86"/>
      <c r="B14" s="87" t="s">
        <v>185</v>
      </c>
      <c r="C14" s="93">
        <v>3.25</v>
      </c>
      <c r="D14" s="92" t="s">
        <v>154</v>
      </c>
      <c r="E14" s="89"/>
      <c r="F14" s="90"/>
    </row>
    <row r="15" spans="1:6" x14ac:dyDescent="0.2">
      <c r="A15" s="86"/>
      <c r="B15" s="87" t="s">
        <v>186</v>
      </c>
      <c r="C15" s="94">
        <v>100</v>
      </c>
      <c r="D15" s="92" t="s">
        <v>154</v>
      </c>
      <c r="E15" s="89"/>
      <c r="F15" s="90"/>
    </row>
    <row r="16" spans="1:6" x14ac:dyDescent="0.2">
      <c r="A16" s="86"/>
      <c r="B16" s="87" t="s">
        <v>187</v>
      </c>
      <c r="C16" s="94">
        <v>4.5</v>
      </c>
      <c r="D16" s="92" t="s">
        <v>154</v>
      </c>
      <c r="E16" s="89"/>
      <c r="F16" s="90"/>
    </row>
    <row r="17" spans="1:6" x14ac:dyDescent="0.2">
      <c r="A17" s="86"/>
      <c r="B17" s="95" t="s">
        <v>188</v>
      </c>
      <c r="C17" s="96">
        <v>11.4</v>
      </c>
      <c r="D17" s="97" t="s">
        <v>154</v>
      </c>
      <c r="E17" s="98"/>
      <c r="F17" s="90"/>
    </row>
    <row r="18" spans="1:6" x14ac:dyDescent="0.2">
      <c r="A18" s="86"/>
      <c r="B18" s="87"/>
      <c r="C18" s="87"/>
      <c r="D18" s="98"/>
      <c r="E18" s="137" t="s">
        <v>189</v>
      </c>
      <c r="F18" s="90"/>
    </row>
    <row r="19" spans="1:6" x14ac:dyDescent="0.2">
      <c r="A19" s="86"/>
      <c r="B19" s="99" t="s">
        <v>190</v>
      </c>
      <c r="C19" s="99" t="s">
        <v>191</v>
      </c>
      <c r="D19" s="98" t="s">
        <v>192</v>
      </c>
      <c r="E19" s="138"/>
      <c r="F19" s="90"/>
    </row>
    <row r="20" spans="1:6" x14ac:dyDescent="0.2">
      <c r="A20" s="86" t="s">
        <v>193</v>
      </c>
      <c r="B20" s="100">
        <v>0.03</v>
      </c>
      <c r="C20" s="100">
        <v>0.04</v>
      </c>
      <c r="D20" s="100">
        <v>5.5E-2</v>
      </c>
      <c r="E20" s="101">
        <v>3</v>
      </c>
      <c r="F20" s="90"/>
    </row>
    <row r="21" spans="1:6" x14ac:dyDescent="0.2">
      <c r="A21" s="86" t="s">
        <v>194</v>
      </c>
      <c r="B21" s="100">
        <v>8.0000000000000002E-3</v>
      </c>
      <c r="C21" s="100">
        <v>8.0000000000000002E-3</v>
      </c>
      <c r="D21" s="100">
        <v>0.01</v>
      </c>
      <c r="E21" s="101">
        <v>0.8</v>
      </c>
      <c r="F21" s="90"/>
    </row>
    <row r="22" spans="1:6" x14ac:dyDescent="0.2">
      <c r="A22" s="86" t="s">
        <v>195</v>
      </c>
      <c r="B22" s="100">
        <v>9.7000000000000003E-3</v>
      </c>
      <c r="C22" s="100">
        <v>1.2699999999999999E-2</v>
      </c>
      <c r="D22" s="100">
        <v>1.2699999999999999E-2</v>
      </c>
      <c r="E22" s="101">
        <v>0.97</v>
      </c>
      <c r="F22" s="90"/>
    </row>
    <row r="23" spans="1:6" x14ac:dyDescent="0.2">
      <c r="A23" s="86" t="s">
        <v>196</v>
      </c>
      <c r="B23" s="100">
        <v>5.8999999999999999E-3</v>
      </c>
      <c r="C23" s="100">
        <v>1.23E-2</v>
      </c>
      <c r="D23" s="100">
        <v>1.3899999999999999E-2</v>
      </c>
      <c r="E23" s="101">
        <v>0.59</v>
      </c>
      <c r="F23" s="90"/>
    </row>
    <row r="24" spans="1:6" x14ac:dyDescent="0.2">
      <c r="A24" s="86" t="s">
        <v>197</v>
      </c>
      <c r="B24" s="100">
        <v>6.1600000000000002E-2</v>
      </c>
      <c r="C24" s="100">
        <v>7.3999999999999996E-2</v>
      </c>
      <c r="D24" s="100">
        <v>8.9599999999999999E-2</v>
      </c>
      <c r="E24" s="101">
        <v>6.16</v>
      </c>
      <c r="F24" s="90"/>
    </row>
    <row r="25" spans="1:6" x14ac:dyDescent="0.2">
      <c r="A25" s="86"/>
      <c r="B25" s="87"/>
      <c r="C25" s="87"/>
      <c r="D25" s="98"/>
      <c r="E25" s="98"/>
      <c r="F25" s="90"/>
    </row>
    <row r="26" spans="1:6" x14ac:dyDescent="0.2">
      <c r="A26" s="86"/>
      <c r="B26" s="87"/>
      <c r="C26" s="87"/>
      <c r="D26" s="98"/>
      <c r="E26" s="98"/>
      <c r="F26" s="90"/>
    </row>
    <row r="27" spans="1:6" x14ac:dyDescent="0.2">
      <c r="A27" s="139" t="s">
        <v>198</v>
      </c>
      <c r="B27" s="140"/>
      <c r="C27" s="140"/>
      <c r="D27" s="141"/>
      <c r="E27" s="102">
        <v>0.26275454411738175</v>
      </c>
      <c r="F27" s="103"/>
    </row>
    <row r="28" spans="1:6" ht="5.45" hidden="1" customHeight="1" x14ac:dyDescent="0.2">
      <c r="A28" s="86"/>
      <c r="B28" s="87"/>
      <c r="C28" s="87"/>
      <c r="D28" s="98"/>
      <c r="E28" s="98"/>
      <c r="F28" s="89"/>
    </row>
    <row r="29" spans="1:6" ht="20.25" hidden="1" x14ac:dyDescent="0.2">
      <c r="A29" s="142" t="s">
        <v>199</v>
      </c>
      <c r="B29" s="142"/>
      <c r="C29" s="142"/>
      <c r="D29" s="142"/>
      <c r="E29" s="142"/>
      <c r="F29" s="142"/>
    </row>
    <row r="30" spans="1:6" hidden="1" x14ac:dyDescent="0.2">
      <c r="A30" s="2" t="s">
        <v>143</v>
      </c>
      <c r="B30" s="143" t="s">
        <v>144</v>
      </c>
      <c r="C30" s="143"/>
      <c r="D30" s="144"/>
      <c r="E30" s="104"/>
      <c r="F30" s="83"/>
    </row>
    <row r="31" spans="1:6" hidden="1" x14ac:dyDescent="0.2">
      <c r="A31" s="2" t="s">
        <v>178</v>
      </c>
      <c r="B31" s="143" t="s">
        <v>147</v>
      </c>
      <c r="C31" s="143"/>
      <c r="D31" s="144"/>
      <c r="E31" s="145"/>
      <c r="F31" s="146"/>
    </row>
    <row r="32" spans="1:6" hidden="1" x14ac:dyDescent="0.2">
      <c r="A32" s="2" t="s">
        <v>179</v>
      </c>
      <c r="B32" s="143" t="s">
        <v>149</v>
      </c>
      <c r="C32" s="143"/>
      <c r="D32" s="144"/>
      <c r="E32" s="147" t="s">
        <v>180</v>
      </c>
      <c r="F32" s="148"/>
    </row>
    <row r="33" spans="1:6" hidden="1" x14ac:dyDescent="0.2">
      <c r="A33" s="2" t="s">
        <v>150</v>
      </c>
      <c r="B33" s="143" t="s">
        <v>151</v>
      </c>
      <c r="C33" s="143"/>
      <c r="D33" s="144"/>
      <c r="E33" s="149"/>
      <c r="F33" s="150"/>
    </row>
    <row r="34" spans="1:6" hidden="1" x14ac:dyDescent="0.2">
      <c r="A34" s="132"/>
      <c r="B34" s="133"/>
      <c r="C34" s="133"/>
      <c r="D34" s="133"/>
      <c r="E34" s="133"/>
      <c r="F34" s="84"/>
    </row>
    <row r="35" spans="1:6" hidden="1" x14ac:dyDescent="0.2">
      <c r="A35" s="85" t="s">
        <v>181</v>
      </c>
      <c r="B35" s="134" t="s">
        <v>200</v>
      </c>
      <c r="C35" s="135"/>
      <c r="D35" s="135"/>
      <c r="E35" s="135"/>
      <c r="F35" s="136"/>
    </row>
    <row r="36" spans="1:6" hidden="1" x14ac:dyDescent="0.2">
      <c r="A36" s="86"/>
      <c r="B36" s="87"/>
      <c r="C36" s="87"/>
      <c r="D36" s="87"/>
      <c r="E36" s="87"/>
      <c r="F36" s="84"/>
    </row>
    <row r="37" spans="1:6" hidden="1" x14ac:dyDescent="0.2">
      <c r="A37" s="88" t="s">
        <v>183</v>
      </c>
      <c r="B37" s="87"/>
      <c r="C37" s="87"/>
      <c r="D37" s="89"/>
      <c r="E37" s="89"/>
      <c r="F37" s="90"/>
    </row>
    <row r="38" spans="1:6" hidden="1" x14ac:dyDescent="0.2">
      <c r="A38" s="86"/>
      <c r="B38" s="87" t="s">
        <v>184</v>
      </c>
      <c r="C38" s="91">
        <v>3.65</v>
      </c>
      <c r="D38" s="92" t="s">
        <v>154</v>
      </c>
      <c r="E38" s="89"/>
      <c r="F38" s="90"/>
    </row>
    <row r="39" spans="1:6" hidden="1" x14ac:dyDescent="0.2">
      <c r="A39" s="86"/>
      <c r="B39" s="87" t="s">
        <v>185</v>
      </c>
      <c r="C39" s="93">
        <v>0</v>
      </c>
      <c r="D39" s="92" t="s">
        <v>154</v>
      </c>
      <c r="E39" s="89"/>
      <c r="F39" s="90"/>
    </row>
    <row r="40" spans="1:6" hidden="1" x14ac:dyDescent="0.2">
      <c r="A40" s="86"/>
      <c r="B40" s="87" t="s">
        <v>186</v>
      </c>
      <c r="C40" s="94">
        <v>100</v>
      </c>
      <c r="D40" s="92" t="s">
        <v>154</v>
      </c>
      <c r="E40" s="89"/>
      <c r="F40" s="90"/>
    </row>
    <row r="41" spans="1:6" hidden="1" x14ac:dyDescent="0.2">
      <c r="A41" s="86"/>
      <c r="B41" s="87" t="s">
        <v>187</v>
      </c>
      <c r="C41" s="94">
        <v>4.5</v>
      </c>
      <c r="D41" s="92" t="s">
        <v>154</v>
      </c>
      <c r="E41" s="89"/>
      <c r="F41" s="90"/>
    </row>
    <row r="42" spans="1:6" hidden="1" x14ac:dyDescent="0.2">
      <c r="A42" s="86"/>
      <c r="B42" s="95" t="s">
        <v>188</v>
      </c>
      <c r="C42" s="96">
        <v>8.15</v>
      </c>
      <c r="D42" s="97" t="s">
        <v>154</v>
      </c>
      <c r="E42" s="98"/>
      <c r="F42" s="90"/>
    </row>
    <row r="43" spans="1:6" hidden="1" x14ac:dyDescent="0.2">
      <c r="A43" s="86"/>
      <c r="B43" s="87"/>
      <c r="C43" s="87"/>
      <c r="D43" s="98"/>
      <c r="E43" s="137" t="s">
        <v>189</v>
      </c>
      <c r="F43" s="90"/>
    </row>
    <row r="44" spans="1:6" hidden="1" x14ac:dyDescent="0.2">
      <c r="A44" s="86"/>
      <c r="B44" s="99" t="s">
        <v>190</v>
      </c>
      <c r="C44" s="99" t="s">
        <v>191</v>
      </c>
      <c r="D44" s="98" t="s">
        <v>192</v>
      </c>
      <c r="E44" s="138"/>
      <c r="F44" s="90"/>
    </row>
    <row r="45" spans="1:6" hidden="1" x14ac:dyDescent="0.2">
      <c r="A45" s="86" t="s">
        <v>193</v>
      </c>
      <c r="B45" s="100">
        <v>1.4999999999999999E-2</v>
      </c>
      <c r="C45" s="100">
        <v>3.4500000000000003E-2</v>
      </c>
      <c r="D45" s="100">
        <v>4.4900000000000002E-2</v>
      </c>
      <c r="E45" s="101">
        <v>1.5</v>
      </c>
      <c r="F45" s="90"/>
    </row>
    <row r="46" spans="1:6" hidden="1" x14ac:dyDescent="0.2">
      <c r="A46" s="86" t="s">
        <v>194</v>
      </c>
      <c r="B46" s="100">
        <v>3.0000000000000001E-3</v>
      </c>
      <c r="C46" s="100">
        <v>4.7999999999999996E-3</v>
      </c>
      <c r="D46" s="100">
        <v>8.2000000000000007E-3</v>
      </c>
      <c r="E46" s="101">
        <v>0.3</v>
      </c>
      <c r="F46" s="90"/>
    </row>
    <row r="47" spans="1:6" hidden="1" x14ac:dyDescent="0.2">
      <c r="A47" s="86" t="s">
        <v>195</v>
      </c>
      <c r="B47" s="100">
        <v>5.5999999999999999E-3</v>
      </c>
      <c r="C47" s="100">
        <v>8.5000000000000006E-3</v>
      </c>
      <c r="D47" s="100">
        <v>8.8999999999999999E-3</v>
      </c>
      <c r="E47" s="101">
        <v>0.85</v>
      </c>
      <c r="F47" s="90"/>
    </row>
    <row r="48" spans="1:6" hidden="1" x14ac:dyDescent="0.2">
      <c r="A48" s="86" t="s">
        <v>196</v>
      </c>
      <c r="B48" s="100">
        <v>8.5000000000000006E-3</v>
      </c>
      <c r="C48" s="100">
        <v>8.5000000000000006E-3</v>
      </c>
      <c r="D48" s="100">
        <v>1.11E-2</v>
      </c>
      <c r="E48" s="101">
        <v>0.85</v>
      </c>
      <c r="F48" s="90"/>
    </row>
    <row r="49" spans="1:6" hidden="1" x14ac:dyDescent="0.2">
      <c r="A49" s="86" t="s">
        <v>197</v>
      </c>
      <c r="B49" s="100">
        <v>3.5000000000000003E-2</v>
      </c>
      <c r="C49" s="100">
        <v>5.11E-2</v>
      </c>
      <c r="D49" s="100">
        <v>6.2199999999999998E-2</v>
      </c>
      <c r="E49" s="101">
        <v>3.5</v>
      </c>
      <c r="F49" s="90"/>
    </row>
    <row r="50" spans="1:6" hidden="1" x14ac:dyDescent="0.2">
      <c r="A50" s="86"/>
      <c r="B50" s="87"/>
      <c r="C50" s="87"/>
      <c r="D50" s="98"/>
      <c r="E50" s="98"/>
      <c r="F50" s="90"/>
    </row>
    <row r="51" spans="1:6" hidden="1" x14ac:dyDescent="0.2">
      <c r="A51" s="86"/>
      <c r="B51" s="87"/>
      <c r="C51" s="87"/>
      <c r="D51" s="98"/>
      <c r="E51" s="98"/>
      <c r="F51" s="90"/>
    </row>
    <row r="52" spans="1:6" hidden="1" x14ac:dyDescent="0.2">
      <c r="A52" s="139" t="s">
        <v>198</v>
      </c>
      <c r="B52" s="140"/>
      <c r="C52" s="140"/>
      <c r="D52" s="141"/>
      <c r="E52" s="102">
        <v>0.1665303579205224</v>
      </c>
      <c r="F52" s="103"/>
    </row>
    <row r="53" spans="1:6" hidden="1" x14ac:dyDescent="0.2"/>
    <row r="54" spans="1:6" hidden="1" x14ac:dyDescent="0.2"/>
  </sheetData>
  <mergeCells count="25">
    <mergeCell ref="E18:E19"/>
    <mergeCell ref="B1:F1"/>
    <mergeCell ref="B2:F2"/>
    <mergeCell ref="B3:F3"/>
    <mergeCell ref="A4:F4"/>
    <mergeCell ref="B5:D5"/>
    <mergeCell ref="B6:D6"/>
    <mergeCell ref="E6:F6"/>
    <mergeCell ref="B7:D7"/>
    <mergeCell ref="E7:F8"/>
    <mergeCell ref="B8:D8"/>
    <mergeCell ref="A9:E9"/>
    <mergeCell ref="B10:F10"/>
    <mergeCell ref="A34:E34"/>
    <mergeCell ref="B35:F35"/>
    <mergeCell ref="E43:E44"/>
    <mergeCell ref="A52:D52"/>
    <mergeCell ref="A27:D27"/>
    <mergeCell ref="A29:F29"/>
    <mergeCell ref="B30:D30"/>
    <mergeCell ref="B31:D31"/>
    <mergeCell ref="E31:F31"/>
    <mergeCell ref="B32:D32"/>
    <mergeCell ref="E32:F33"/>
    <mergeCell ref="B33:D33"/>
  </mergeCells>
  <pageMargins left="0.511811024" right="0.511811024" top="0.78740157499999996" bottom="0.78740157499999996" header="0.31496062000000002" footer="0.31496062000000002"/>
  <drawing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P21"/>
  <sheetViews>
    <sheetView workbookViewId="0">
      <selection activeCell="J18" sqref="J18"/>
    </sheetView>
  </sheetViews>
  <sheetFormatPr defaultColWidth="8.25" defaultRowHeight="15" x14ac:dyDescent="0.25"/>
  <cols>
    <col min="1" max="1" width="9" style="29" bestFit="1" customWidth="1"/>
    <col min="2" max="2" width="16.75" style="29" customWidth="1"/>
    <col min="3" max="3" width="18.875" style="29" customWidth="1"/>
    <col min="4" max="4" width="8.625" style="29" bestFit="1" customWidth="1"/>
    <col min="5" max="5" width="14.5" style="29" bestFit="1" customWidth="1"/>
    <col min="6" max="6" width="14.875" style="29" customWidth="1"/>
    <col min="7" max="7" width="10.5" style="29" customWidth="1"/>
    <col min="8" max="8" width="13.625" style="29" bestFit="1" customWidth="1"/>
    <col min="9" max="9" width="10.5" style="29" customWidth="1"/>
    <col min="10" max="10" width="14.375" style="29" bestFit="1" customWidth="1"/>
    <col min="11" max="11" width="10.5" style="29" customWidth="1"/>
    <col min="12" max="12" width="7.25" style="30" bestFit="1" customWidth="1"/>
    <col min="13" max="13" width="12.5" style="1" customWidth="1"/>
    <col min="14" max="14" width="13" style="1" bestFit="1" customWidth="1"/>
    <col min="15" max="15" width="12.5" style="1" customWidth="1"/>
    <col min="16" max="16" width="5.375" style="1" bestFit="1" customWidth="1"/>
    <col min="17" max="16384" width="8.25" style="1"/>
  </cols>
  <sheetData>
    <row r="1" spans="1:16" x14ac:dyDescent="0.25">
      <c r="A1" s="193"/>
      <c r="B1" s="194"/>
      <c r="C1" s="199" t="s">
        <v>139</v>
      </c>
      <c r="D1" s="199"/>
      <c r="E1" s="199"/>
      <c r="F1" s="199"/>
      <c r="G1" s="199"/>
      <c r="H1" s="199"/>
      <c r="I1" s="199"/>
      <c r="J1" s="199"/>
      <c r="K1" s="199"/>
      <c r="L1" s="199"/>
    </row>
    <row r="2" spans="1:16" ht="15.75" x14ac:dyDescent="0.25">
      <c r="A2" s="195"/>
      <c r="B2" s="196"/>
      <c r="C2" s="200" t="s">
        <v>140</v>
      </c>
      <c r="D2" s="200"/>
      <c r="E2" s="200"/>
      <c r="F2" s="200"/>
      <c r="G2" s="200"/>
      <c r="H2" s="200"/>
      <c r="I2" s="200"/>
      <c r="J2" s="200"/>
      <c r="K2" s="200"/>
      <c r="L2" s="200"/>
    </row>
    <row r="3" spans="1:16" ht="19.899999999999999" customHeight="1" x14ac:dyDescent="0.25">
      <c r="A3" s="197"/>
      <c r="B3" s="198"/>
      <c r="C3" s="199" t="s">
        <v>141</v>
      </c>
      <c r="D3" s="199"/>
      <c r="E3" s="199"/>
      <c r="F3" s="199"/>
      <c r="G3" s="199"/>
      <c r="H3" s="199"/>
      <c r="I3" s="199"/>
      <c r="J3" s="199"/>
      <c r="K3" s="199"/>
      <c r="L3" s="199"/>
    </row>
    <row r="4" spans="1:16" ht="20.25" x14ac:dyDescent="0.25">
      <c r="A4" s="201" t="s">
        <v>142</v>
      </c>
      <c r="B4" s="202"/>
      <c r="C4" s="202"/>
      <c r="D4" s="202"/>
      <c r="E4" s="202"/>
      <c r="F4" s="202"/>
      <c r="G4" s="202"/>
      <c r="H4" s="202"/>
      <c r="I4" s="202"/>
      <c r="J4" s="202"/>
      <c r="K4" s="202"/>
      <c r="L4" s="203"/>
    </row>
    <row r="5" spans="1:16" x14ac:dyDescent="0.25">
      <c r="A5" s="2" t="s">
        <v>143</v>
      </c>
      <c r="B5" s="177" t="s">
        <v>171</v>
      </c>
      <c r="C5" s="177"/>
      <c r="D5" s="177"/>
      <c r="E5" s="177"/>
      <c r="F5" s="177"/>
      <c r="G5" s="177"/>
      <c r="H5" s="177"/>
      <c r="I5" s="177"/>
      <c r="J5" s="177"/>
      <c r="K5" s="177"/>
      <c r="L5" s="28"/>
    </row>
    <row r="6" spans="1:16" x14ac:dyDescent="0.25">
      <c r="A6" s="2" t="s">
        <v>146</v>
      </c>
      <c r="B6" s="177" t="s">
        <v>147</v>
      </c>
      <c r="C6" s="177"/>
      <c r="D6" s="177"/>
      <c r="E6" s="177"/>
      <c r="F6" s="177"/>
      <c r="G6" s="177"/>
      <c r="H6" s="177"/>
      <c r="I6" s="177"/>
      <c r="J6" s="177"/>
      <c r="K6" s="177"/>
      <c r="L6" s="178"/>
    </row>
    <row r="7" spans="1:16" x14ac:dyDescent="0.25">
      <c r="A7" s="2" t="s">
        <v>148</v>
      </c>
      <c r="B7" s="180" t="s">
        <v>169</v>
      </c>
      <c r="C7" s="177"/>
      <c r="D7" s="177"/>
      <c r="E7" s="177"/>
      <c r="F7" s="177"/>
      <c r="G7" s="177"/>
      <c r="H7" s="177"/>
      <c r="I7" s="177"/>
      <c r="J7" s="177"/>
      <c r="K7" s="177"/>
      <c r="L7" s="178"/>
    </row>
    <row r="8" spans="1:16" x14ac:dyDescent="0.25">
      <c r="A8" s="2" t="s">
        <v>150</v>
      </c>
      <c r="B8" s="177" t="s">
        <v>170</v>
      </c>
      <c r="C8" s="177"/>
      <c r="D8" s="177"/>
      <c r="E8" s="177"/>
      <c r="F8" s="177"/>
      <c r="G8" s="177"/>
      <c r="H8" s="177"/>
      <c r="I8" s="177"/>
      <c r="J8" s="177"/>
      <c r="K8" s="177"/>
      <c r="L8" s="179"/>
    </row>
    <row r="9" spans="1:16" x14ac:dyDescent="0.25">
      <c r="A9" s="181" t="s">
        <v>152</v>
      </c>
      <c r="B9" s="183" t="s">
        <v>153</v>
      </c>
      <c r="C9" s="184"/>
      <c r="D9" s="187" t="s">
        <v>154</v>
      </c>
      <c r="E9" s="189" t="s">
        <v>155</v>
      </c>
      <c r="F9" s="191" t="s">
        <v>156</v>
      </c>
      <c r="G9" s="192"/>
      <c r="H9" s="191" t="s">
        <v>157</v>
      </c>
      <c r="I9" s="192"/>
      <c r="J9" s="191" t="s">
        <v>158</v>
      </c>
      <c r="K9" s="192"/>
      <c r="L9" s="76" t="s">
        <v>159</v>
      </c>
    </row>
    <row r="10" spans="1:16" x14ac:dyDescent="0.25">
      <c r="A10" s="182" t="s">
        <v>152</v>
      </c>
      <c r="B10" s="185"/>
      <c r="C10" s="186"/>
      <c r="D10" s="188"/>
      <c r="E10" s="190"/>
      <c r="F10" s="3" t="s">
        <v>160</v>
      </c>
      <c r="G10" s="77" t="s">
        <v>154</v>
      </c>
      <c r="H10" s="3" t="s">
        <v>160</v>
      </c>
      <c r="I10" s="77" t="s">
        <v>154</v>
      </c>
      <c r="J10" s="3" t="s">
        <v>160</v>
      </c>
      <c r="K10" s="77" t="s">
        <v>154</v>
      </c>
      <c r="L10" s="4"/>
    </row>
    <row r="11" spans="1:16" x14ac:dyDescent="0.25">
      <c r="A11" s="5" t="s">
        <v>161</v>
      </c>
      <c r="B11" s="173" t="str">
        <f>'Orçamento Sintético'!D12</f>
        <v>SERVIÇO INICIAIS</v>
      </c>
      <c r="C11" s="174"/>
      <c r="D11" s="6">
        <f>'Orçamento Sintético'!J12</f>
        <v>0.150922210136787</v>
      </c>
      <c r="E11" s="7">
        <f>'Orçamento Sintético'!I12</f>
        <v>15704.28</v>
      </c>
      <c r="F11" s="8">
        <f>E11</f>
        <v>15704.28</v>
      </c>
      <c r="G11" s="78"/>
      <c r="H11" s="8">
        <v>0</v>
      </c>
      <c r="I11" s="78"/>
      <c r="J11" s="8">
        <v>0</v>
      </c>
      <c r="K11" s="78"/>
      <c r="L11" s="10">
        <v>1</v>
      </c>
      <c r="N11" s="11"/>
      <c r="P11" s="11"/>
    </row>
    <row r="12" spans="1:16" x14ac:dyDescent="0.25">
      <c r="A12" s="5" t="s">
        <v>162</v>
      </c>
      <c r="B12" s="173" t="str">
        <f>'Orçamento Sintético'!D15</f>
        <v>PINTURA</v>
      </c>
      <c r="C12" s="174"/>
      <c r="D12" s="6">
        <f>'Orçamento Sintético'!J15</f>
        <v>0.30014888214419505</v>
      </c>
      <c r="E12" s="7">
        <f>'Orçamento Sintético'!I15</f>
        <v>31232.13</v>
      </c>
      <c r="F12" s="8">
        <v>0</v>
      </c>
      <c r="G12" s="78"/>
      <c r="H12" s="8">
        <f>E12/2</f>
        <v>15616.065000000001</v>
      </c>
      <c r="I12" s="78"/>
      <c r="J12" s="8">
        <f>E12/2</f>
        <v>15616.065000000001</v>
      </c>
      <c r="K12" s="78"/>
      <c r="L12" s="10">
        <v>1</v>
      </c>
      <c r="N12" s="11"/>
      <c r="P12" s="11"/>
    </row>
    <row r="13" spans="1:16" x14ac:dyDescent="0.25">
      <c r="A13" s="5" t="s">
        <v>163</v>
      </c>
      <c r="B13" s="173" t="str">
        <f>'Orçamento Sintético'!D22</f>
        <v>PAREDES</v>
      </c>
      <c r="C13" s="174"/>
      <c r="D13" s="6">
        <f>'Orçamento Sintético'!J22</f>
        <v>0.13817410446313919</v>
      </c>
      <c r="E13" s="7">
        <f>'Orçamento Sintético'!I22</f>
        <v>14377.77</v>
      </c>
      <c r="F13" s="8">
        <f>E13</f>
        <v>14377.77</v>
      </c>
      <c r="G13" s="78"/>
      <c r="H13" s="8">
        <v>0</v>
      </c>
      <c r="I13" s="78"/>
      <c r="J13" s="8">
        <v>0</v>
      </c>
      <c r="K13" s="78"/>
      <c r="L13" s="10">
        <v>1</v>
      </c>
      <c r="N13" s="11"/>
      <c r="P13" s="11"/>
    </row>
    <row r="14" spans="1:16" x14ac:dyDescent="0.25">
      <c r="A14" s="5" t="s">
        <v>164</v>
      </c>
      <c r="B14" s="173" t="str">
        <f>'Orçamento Sintético'!D28</f>
        <v>INSTALAÇÕES ELÉTRICAS</v>
      </c>
      <c r="C14" s="174"/>
      <c r="D14" s="6">
        <f>'Orçamento Sintético'!J28</f>
        <v>0.17389390234784413</v>
      </c>
      <c r="E14" s="7">
        <f>'Orçamento Sintético'!I28</f>
        <v>18094.61</v>
      </c>
      <c r="F14" s="8">
        <v>0</v>
      </c>
      <c r="G14" s="78"/>
      <c r="H14" s="8">
        <f>E14</f>
        <v>18094.61</v>
      </c>
      <c r="I14" s="78"/>
      <c r="J14" s="8">
        <v>0</v>
      </c>
      <c r="K14" s="78"/>
      <c r="L14" s="10">
        <v>1</v>
      </c>
      <c r="N14" s="11"/>
      <c r="P14" s="11"/>
    </row>
    <row r="15" spans="1:16" x14ac:dyDescent="0.25">
      <c r="A15" s="5" t="s">
        <v>165</v>
      </c>
      <c r="B15" s="173" t="str">
        <f>'Orçamento Sintético'!D44</f>
        <v>INSTALAÇÕES HIDROSSANITÁRIAS</v>
      </c>
      <c r="C15" s="174"/>
      <c r="D15" s="6">
        <f>'Orçamento Sintético'!J44</f>
        <v>8.2673893325732259E-2</v>
      </c>
      <c r="E15" s="12">
        <f>'Orçamento Sintético'!I44</f>
        <v>8602.67</v>
      </c>
      <c r="F15" s="8">
        <f>E15</f>
        <v>8602.67</v>
      </c>
      <c r="G15" s="78"/>
      <c r="H15" s="8">
        <v>0</v>
      </c>
      <c r="I15" s="78"/>
      <c r="J15" s="8">
        <v>0</v>
      </c>
      <c r="K15" s="78"/>
      <c r="L15" s="10">
        <v>1</v>
      </c>
      <c r="N15" s="11"/>
      <c r="P15" s="11"/>
    </row>
    <row r="16" spans="1:16" x14ac:dyDescent="0.25">
      <c r="A16" s="5" t="s">
        <v>166</v>
      </c>
      <c r="B16" s="173" t="str">
        <f>'Orçamento Sintético'!D57</f>
        <v>SERVIÇO COMPLEMENTARES</v>
      </c>
      <c r="C16" s="174"/>
      <c r="D16" s="6">
        <f>'Orçamento Sintético'!J57</f>
        <v>0.15418700758230275</v>
      </c>
      <c r="E16" s="12">
        <f>'Orçamento Sintético'!I57</f>
        <v>16044</v>
      </c>
      <c r="F16" s="8">
        <f>E16/3</f>
        <v>5348</v>
      </c>
      <c r="G16" s="78"/>
      <c r="H16" s="8">
        <f>E16/3</f>
        <v>5348</v>
      </c>
      <c r="I16" s="78"/>
      <c r="J16" s="8">
        <f>E16/3</f>
        <v>5348</v>
      </c>
      <c r="K16" s="78"/>
      <c r="L16" s="10">
        <v>1</v>
      </c>
      <c r="N16" s="11"/>
      <c r="P16" s="11"/>
    </row>
    <row r="17" spans="1:16" x14ac:dyDescent="0.25">
      <c r="A17" s="5"/>
      <c r="B17" s="173"/>
      <c r="C17" s="174"/>
      <c r="D17" s="6"/>
      <c r="E17" s="12"/>
      <c r="F17" s="8"/>
      <c r="G17" s="9"/>
      <c r="H17" s="8"/>
      <c r="I17" s="9"/>
      <c r="J17" s="8"/>
      <c r="K17" s="9"/>
      <c r="L17" s="10"/>
      <c r="N17" s="11"/>
      <c r="P17" s="11"/>
    </row>
    <row r="18" spans="1:16" x14ac:dyDescent="0.25">
      <c r="A18" s="5"/>
      <c r="B18" s="173"/>
      <c r="C18" s="174"/>
      <c r="D18" s="6"/>
      <c r="E18" s="7"/>
      <c r="F18" s="8"/>
      <c r="G18" s="9"/>
      <c r="H18" s="8"/>
      <c r="I18" s="9"/>
      <c r="J18" s="8"/>
      <c r="K18" s="9"/>
      <c r="L18" s="10"/>
      <c r="N18" s="11"/>
      <c r="P18" s="11"/>
    </row>
    <row r="19" spans="1:16" x14ac:dyDescent="0.25">
      <c r="A19" s="13"/>
      <c r="B19" s="14"/>
      <c r="C19" s="14"/>
      <c r="D19" s="15">
        <f>SUM(D11:D18)</f>
        <v>1.0000000000000004</v>
      </c>
      <c r="E19" s="16">
        <f>SUM(E11:E18)</f>
        <v>104055.46</v>
      </c>
      <c r="F19" s="17"/>
      <c r="G19" s="18"/>
      <c r="H19" s="17"/>
      <c r="I19" s="18"/>
      <c r="J19" s="19"/>
      <c r="K19" s="20"/>
      <c r="L19" s="21"/>
      <c r="N19" s="11"/>
      <c r="P19" s="11"/>
    </row>
    <row r="20" spans="1:16" x14ac:dyDescent="0.25">
      <c r="A20" s="22"/>
      <c r="B20" s="175" t="s">
        <v>167</v>
      </c>
      <c r="C20" s="175"/>
      <c r="D20" s="175"/>
      <c r="E20" s="176"/>
      <c r="F20" s="23">
        <f>SUM(F11:F19)</f>
        <v>44032.72</v>
      </c>
      <c r="G20" s="24">
        <v>0.10673428062909333</v>
      </c>
      <c r="H20" s="23">
        <f>SUM(H11:H19)</f>
        <v>39058.675000000003</v>
      </c>
      <c r="I20" s="24">
        <v>0.31245389151486902</v>
      </c>
      <c r="J20" s="23">
        <f>SUM(J11:J19)</f>
        <v>20964.065000000002</v>
      </c>
      <c r="K20" s="24">
        <v>0.29040591392801879</v>
      </c>
      <c r="L20" s="25"/>
    </row>
    <row r="21" spans="1:16" x14ac:dyDescent="0.25">
      <c r="A21" s="170" t="s">
        <v>168</v>
      </c>
      <c r="B21" s="171"/>
      <c r="C21" s="171"/>
      <c r="D21" s="171"/>
      <c r="E21" s="172"/>
      <c r="F21" s="26">
        <f>F20</f>
        <v>44032.72</v>
      </c>
      <c r="G21" s="27">
        <v>0.10673428062909333</v>
      </c>
      <c r="H21" s="26">
        <v>100683.78844</v>
      </c>
      <c r="I21" s="27">
        <v>0.41918817214396237</v>
      </c>
      <c r="J21" s="26">
        <v>170435.67921999999</v>
      </c>
      <c r="K21" s="27">
        <v>0.70959408607198116</v>
      </c>
      <c r="L21" s="21"/>
    </row>
  </sheetData>
  <mergeCells count="27">
    <mergeCell ref="B5:K5"/>
    <mergeCell ref="A1:B3"/>
    <mergeCell ref="C1:L1"/>
    <mergeCell ref="C2:L2"/>
    <mergeCell ref="C3:L3"/>
    <mergeCell ref="A4:L4"/>
    <mergeCell ref="B6:K6"/>
    <mergeCell ref="L6:L8"/>
    <mergeCell ref="B7:K7"/>
    <mergeCell ref="B8:K8"/>
    <mergeCell ref="A9:A10"/>
    <mergeCell ref="B9:C10"/>
    <mergeCell ref="D9:D10"/>
    <mergeCell ref="E9:E10"/>
    <mergeCell ref="F9:G9"/>
    <mergeCell ref="H9:I9"/>
    <mergeCell ref="J9:K9"/>
    <mergeCell ref="B11:C11"/>
    <mergeCell ref="B12:C12"/>
    <mergeCell ref="B13:C13"/>
    <mergeCell ref="B14:C14"/>
    <mergeCell ref="B20:E20"/>
    <mergeCell ref="A21:E21"/>
    <mergeCell ref="B15:C15"/>
    <mergeCell ref="B16:C16"/>
    <mergeCell ref="B17:C17"/>
    <mergeCell ref="B18:C18"/>
  </mergeCells>
  <conditionalFormatting sqref="G11:G18 K11:K18 I11:I18">
    <cfRule type="expression" dxfId="0" priority="1">
      <formula>G11&lt;&gt;0</formula>
    </cfRule>
  </conditionalFormatting>
  <pageMargins left="0.511811024" right="0.511811024" top="0.78740157499999996" bottom="0.78740157499999996" header="0.31496062000000002" footer="0.31496062000000002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Orçamento Sintético</vt:lpstr>
      <vt:lpstr>Plan2</vt:lpstr>
      <vt:lpstr>CRONOGRAMA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User</cp:lastModifiedBy>
  <cp:revision>0</cp:revision>
  <cp:lastPrinted>2023-10-04T21:05:03Z</cp:lastPrinted>
  <dcterms:created xsi:type="dcterms:W3CDTF">2023-09-26T19:54:09Z</dcterms:created>
  <dcterms:modified xsi:type="dcterms:W3CDTF">2023-10-31T13:10:10Z</dcterms:modified>
</cp:coreProperties>
</file>